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25" activeTab="0"/>
  </bookViews>
  <sheets>
    <sheet name="42.2018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F5" authorId="0">
      <text>
        <r>
          <rPr>
            <b/>
            <sz val="7"/>
            <rFont val="Arial"/>
            <family val="2"/>
          </rPr>
          <t>Należy uzupełnić w formularzu cenę jednostkową netto</t>
        </r>
        <r>
          <rPr>
            <sz val="7"/>
            <rFont val="Arial"/>
            <family val="2"/>
          </rPr>
          <t xml:space="preserve">
</t>
        </r>
      </text>
    </comment>
    <comment ref="H5" authorId="0">
      <text>
        <r>
          <rPr>
            <b/>
            <sz val="7"/>
            <rFont val="Arial"/>
            <family val="2"/>
          </rPr>
          <t>Należy wpisać lub wybrać z listy wyrażoną w % stawkę podatku VAT</t>
        </r>
      </text>
    </comment>
  </commentList>
</comments>
</file>

<file path=xl/sharedStrings.xml><?xml version="1.0" encoding="utf-8"?>
<sst xmlns="http://schemas.openxmlformats.org/spreadsheetml/2006/main" count="460" uniqueCount="191">
  <si>
    <t>Opis przedmiotu zamówienia</t>
  </si>
  <si>
    <t>Ilość</t>
  </si>
  <si>
    <t>Wartość brutto</t>
  </si>
  <si>
    <t>Wartość netto</t>
  </si>
  <si>
    <t>stawki podatku VAT</t>
  </si>
  <si>
    <t>Cena jednostkowa brutto</t>
  </si>
  <si>
    <t>………………………………………..</t>
  </si>
  <si>
    <t>podpis</t>
  </si>
  <si>
    <t>Nazwa producenta</t>
  </si>
  <si>
    <t>Rozmiar</t>
  </si>
  <si>
    <t>Nazwa handlowa/ 
Nr katalogowy</t>
  </si>
  <si>
    <t>RAZEM</t>
  </si>
  <si>
    <t>Pakiet 2</t>
  </si>
  <si>
    <t>Pakiet 3</t>
  </si>
  <si>
    <t>Pakiet 4</t>
  </si>
  <si>
    <t>Pakiet 5</t>
  </si>
  <si>
    <t>Cena jednostkowa netto</t>
  </si>
  <si>
    <t>J.m.</t>
  </si>
  <si>
    <t>Pakiet 6</t>
  </si>
  <si>
    <t>Pakiet 7</t>
  </si>
  <si>
    <t>SUMA</t>
  </si>
  <si>
    <t>Pakiet</t>
  </si>
  <si>
    <t xml:space="preserve">Wartość Netto </t>
  </si>
  <si>
    <t>Wartość Brutto</t>
  </si>
  <si>
    <t>Pakiet 1</t>
  </si>
  <si>
    <t>szt</t>
  </si>
  <si>
    <t>Zużycie 2016</t>
  </si>
  <si>
    <t>Zużycie 2017</t>
  </si>
  <si>
    <t>Pakiet 4 - 24 miesiące</t>
  </si>
  <si>
    <t>Pakiet 6 - 24 miesiące</t>
  </si>
  <si>
    <t>Prowadnica do rurek intubacyjnych, jednorazowa</t>
  </si>
  <si>
    <t>Sterylny żel USG: jednorazowe pojemniki 20g, pakowany podwójnie.</t>
  </si>
  <si>
    <t xml:space="preserve">Maski twarzowe  bez mankietu                                      </t>
  </si>
  <si>
    <t>200 ml</t>
  </si>
  <si>
    <t>400ml</t>
  </si>
  <si>
    <t xml:space="preserve">Butla typu redon sterylna </t>
  </si>
  <si>
    <t>Zatyczki do cewników  sterylne, schodkowe</t>
  </si>
  <si>
    <t>Zestaw do znieczuleń zewnątrz oponowych, zlożony z igly ze skrzydelkami nr 18 G typ TUOHY WEISS, cewnika z.o. z zamkiętą końcówką i trzema otworami bocznymi 20 G , filtra plaskiego przeciwbakteryjnego  0,2um, łącznika cewnika, koreczka zamykającego , cewnika i niskooporowej strzykawki L. O. R. (guma tłoka ma około 1cm grubości) bez wewnętrznej sprężyny 10ml.</t>
  </si>
  <si>
    <t>Płaski filtr do znieczuleń zewnątrzopoponowych odpowiedni do filtracji wodnych roztworów leków, podawanych we wlewie ciągłym do przestrzeni zewnątrzoponowej, dwukierunkowa membrana, złącza męskie i żeńskie Luer Lock</t>
  </si>
  <si>
    <t xml:space="preserve">Igła do pena </t>
  </si>
  <si>
    <t>Koreczki do kaniul typu Combi kompatybilne z oferowanymi kaniulami</t>
  </si>
  <si>
    <t xml:space="preserve">Kaniula obwodowa z dodatkowym portem do wstrzyknięć i zintegrowanym koreczkiem luer-lock; z termoplastycznego poliuretanu; Co najmniej 2 paski kontrasujące w RTG na całej długości kaniuli; samozamykający się zawór portu górnego;  na opakowaniu każdej kaniuli: opis w języku polskim, podany przepływ i materiał cewnika kaniuli; opakowanie blister pack lub tyvec; do oferty nalezy dołączyć potwierdzenie badań biokompatybilności materiału z którego zostały wykonane kaniule; </t>
  </si>
  <si>
    <t xml:space="preserve">Kaniula obwodowa bezpieczna z dodatkowym portem do wstrzyknięć, filtrem hydrofobowym i zintegrowanym koreczkiem luer-lock; z termoplastycznego poliuretanu; co najmniej 2 paski kontrasujące w RTG na całej długości kaniuli, samozamykający się zawór portu górnego,  na opakowaniu każdej kaniuli: opis w języku polskim, podany przepływ i materiał cewnika kaniuli; opakowanie blister pack lub tyvec; </t>
  </si>
  <si>
    <t xml:space="preserve">Kaniula obwodowa z dodatkowym portem do wstrzyknięć i zintegrowanym koreczkiem luer-lock; z PTFE; Co najmniej 2 paski kontrasujące w RTG na całej długości kaniuli; samozamykający się zawór portu górnego;  na opakowaniu każdej kaniuli: opis w języku polskim, podany przepływ i materiał cewnika kaniuli; opakowanie blister pack lub tyvec; do oferty nalezy dołączyć potwierdzenie badań biokompatybilności materiału z którego zostały wykonane kaniule; </t>
  </si>
  <si>
    <t>18G x 45mm</t>
  </si>
  <si>
    <t>22G x 25mm</t>
  </si>
  <si>
    <t>14 G x 45-50 mm</t>
  </si>
  <si>
    <t>16G x 45- 50 mm</t>
  </si>
  <si>
    <t>17G x 45-50mm</t>
  </si>
  <si>
    <t>18G x 32-33mm</t>
  </si>
  <si>
    <t>20G x 25mm</t>
  </si>
  <si>
    <t>Zgłębnik żołądkowy CH 12 - CH 22, z zatyczką, skalowany cyfrowo, medyczny PVC, zmrożona powierzchnia, atraumatyczny koniec</t>
  </si>
  <si>
    <t xml:space="preserve">Cewnik do podawania tlenu -"wąsy tlenowe" dla dorosłych, </t>
  </si>
  <si>
    <t>Pakiet 7 - 24 miesiące</t>
  </si>
  <si>
    <t>Przedlużacz  tlenowy wykonany z elastycznego PCV z dwoma  nasadkami (złącze uniwersalne)</t>
  </si>
  <si>
    <t>Pakiet 1 -  24 miesiące</t>
  </si>
  <si>
    <t>Podatek Vat
 (%)</t>
  </si>
  <si>
    <t xml:space="preserve">Nr Umowy/ Procent realizacji </t>
  </si>
  <si>
    <t>Opatrunek do sitowia w formie siateczki z hydrokoloidowych włókien CMC o działaniu hemostatycznym.  Pakowany sterylnie, pojedynczo.  Produkt jednorazowego użytku.</t>
  </si>
  <si>
    <t>100 x 20 mm</t>
  </si>
  <si>
    <t>szt.</t>
  </si>
  <si>
    <t>Opatrunek nosowy do zabiegów turbinektomi, septoplastyki, polipektomii, wykonany z hydrokoloidowej siateczki z CMC usztywnionej medyczną pianką poliuretanową. Pakowany sterylnie pojedynczo. Produkt jednorazowego użytku.</t>
  </si>
  <si>
    <t>dł 80 mm</t>
  </si>
  <si>
    <t xml:space="preserve"> dł. 50 mm</t>
  </si>
  <si>
    <t>dł 40 mm</t>
  </si>
  <si>
    <t>Tamponada nosowa z balonem do tamowania krwawień, wykonana z hydrokoloidowej siateczki z CMC . Pakowana sterylnie, pojedynczo. Produkt jednorazowego użytku.</t>
  </si>
  <si>
    <t>dł. 55 mm</t>
  </si>
  <si>
    <t>dł 75 mm</t>
  </si>
  <si>
    <t>Jałowy, apirogenny olej silikonowy 2000; lepkość 2000-24000mPa*s, wsp. refrakcji 1,4, gęstosć 0,97g/cm3 (parametry w temp 25 st C); ampułko-strzykawka 10ml</t>
  </si>
  <si>
    <t>Jałowy, apirogenny olej silikonowy 5000; lepkość 5000-5900mPa*s, wsp. refrakcji 1,4, gęstosć 0,97g/cm3 (parametry w temp 25 st C); ampułko-strzykawka 10ml</t>
  </si>
  <si>
    <t>Perfluorodecalin. gęstośc ok. 1,93g/cm3; lepkość  ok.5,53mPa*s; wsp refrakcji 1,31 (parametry w temp 25st C) fiol minimum 5ml</t>
  </si>
  <si>
    <t>Perfluorooktan gęstośc ok. 1,75g/cm3; lepkość  ok. 1,4mPa*s; wsp refrakcji 1,27 (parametry w temp 25st C) fiol minimum 5ml</t>
  </si>
  <si>
    <t xml:space="preserve"> cena jednostkowa netto </t>
  </si>
  <si>
    <t>w tym podatek VAT (%)</t>
  </si>
  <si>
    <t>Nazwa handlowa/ 
Nr Katalogowy</t>
  </si>
  <si>
    <t>Opatrunek do tamponady nosa wykonany z PVA,  materiał gąbki PVA ma o otwartej strukturze porów,  ze sznureczkiem, jałowe,</t>
  </si>
  <si>
    <t>6 x 1,5 x 2 cm</t>
  </si>
  <si>
    <t>8 x 1,5 x 2 cm</t>
  </si>
  <si>
    <t>10 x 1,5 x 2 cm</t>
  </si>
  <si>
    <t>10 x 1,5 x 2,5 cm</t>
  </si>
  <si>
    <t>Pakiet 8</t>
  </si>
  <si>
    <t>Pakiet 9</t>
  </si>
  <si>
    <t>Pakiet 10</t>
  </si>
  <si>
    <t>Pakiet 11</t>
  </si>
  <si>
    <t>Pakiet 12</t>
  </si>
  <si>
    <t>Sterylny cewnik do odsysania górnych dróg oddechowych z medycznego PVC. Powierzchnia cewnika "zmrożona". Końcówka atraumatyczna typu mully. Barwne numeryczne oznaczenia rozmiaru na cewniku oraz fabrycznie nadrukowane oznaczenie rozmiaru na opakowaniu.</t>
  </si>
  <si>
    <t>zestaw</t>
  </si>
  <si>
    <t>Jałowy opatrunek z pianki poliuretanowej 
koloru czarnego; struktura o otwartych porach z dużą zdolnością odprowadzania płynów, wymiary 10-11x7-8x3 cm; Samoprzylepna folia okluzyjna do mocowania i uszczelniania opatrunku o powierzchni minimum
0,6 m2 - 1 szt;
Element ssący z drenem silikonowym odprowadzającym wydzielinę i złączem do podłączenia do zbiornika;</t>
  </si>
  <si>
    <t>Jałowy opatrunek z pianki poliuretanowej 
koloru czarnego; struktura o otwartych porach z dużą zdolnością odprowadzania płynów, wymiary 19-22x12-13x3 cm; Samoprzylepna folia okluzyjna do mocowania i uszczelniania opatrunku o łącznej powierzchni minimum
1 m2 (1-2szt);
Element ssący z drenem silikonowym odprowadzającym wydzielinę i złączem do podłączenia do zbiornika;</t>
  </si>
  <si>
    <t>Jałowy opatrunek z pianki poliuretanowej 
koloru czarnego; struktura o otwartych porach z dużą zdolnością odprowadzania płynów, wymiary 25-27x15-17x3 cm; Samoprzylepna folia okluzyjna do mocowania i uszczelniania opatrunku o łącznej powierzchni minimum
1,8 m2 (2-3szt);
Element ssący z drenem silikonowym odprowadzającym wydzielinę i złączem do podłączenia do zbiornika;</t>
  </si>
  <si>
    <t>Jałowy opatrunek gazowy; gaza wielkości 7-8cm x 20-30cm, z połączoną lub oddzieloną częścią okluzyjną; Element ssący z drenem silikonowym odprowadzającym wydzielinę i złączem do podłączenia do zbiornika;</t>
  </si>
  <si>
    <t>Jałowy opatrunek gazowy; gaza wielkości 7-8cm x 7,5-10cm, z połączoną lub oddzieloną częścią okluzyjną; Element ssący z drenem silikonowym odprowadzającym wydzielinę i złączem do podłączenia do zbiornika;</t>
  </si>
  <si>
    <t>Jałowy opatrunek gazowy; gaza wielkości 14-15cm x 16-20cm, z połączoną lub oddzieloną częścią okluzyjną; Element ssący z drenem silikonowym odprowadzającym wydzielinę i złączem do podłączenia do zbiornika;</t>
  </si>
  <si>
    <t xml:space="preserve">Kompatybilny z pozycjami 1-4 łacznik Y, do podłączenia dwóch opatrunków do jednej pompy; </t>
  </si>
  <si>
    <t>Kanister mały, kompatybilny z pozycjami 1-4; pojemności 250-400ml</t>
  </si>
  <si>
    <t>szt o poj. 400ml *</t>
  </si>
  <si>
    <t>Kanister duży, kompatybilny z pozycjami 1-4; pojemności 750-1000ml</t>
  </si>
  <si>
    <t>szt o poj. 1000ml *</t>
  </si>
  <si>
    <t>Zamawiajacy, w trakcie obowiązywania umowy wymaga uzyczenia pomp kompatybilnych z opatrunkami, w ilości odpowiadającej aktualnym potrzebom szpitala, tj. ilości pacjentów leczonych jednoczasowo terapią podciśnieiową.</t>
  </si>
  <si>
    <t>* - w przypadku zaoferowania innych pojemności należy przeliczyć ilość oferowanych kanistrów tak aby w pozycji 6 było łącznie minimum 40 litrów, a w poz 7 - łacznie minimum 80 litrów</t>
  </si>
  <si>
    <t xml:space="preserve"> piankowy mały dołożyć!!!</t>
  </si>
  <si>
    <t>inne opisy ma smith zobaczyć</t>
  </si>
  <si>
    <t>Rurka intubacyjna zbrojona na całej długości rurki,z prowadnicą , wykonana z elastycznego PVC,
znacznik RTG na całej długości rurki, wyposażona w niskociśnieniowy, wysokoobjętościowy mankiet uszczelniający oraz boczny otwór Murphy’ego, skalowanie co 2 cm,z podwójnym znacznikiem głębokości umożliwiającym kontrolę położenia rurki,
 nieprzeźroczysty łącznik o średnicy zewnętrznej 15mm, sterylna</t>
  </si>
  <si>
    <t xml:space="preserve">3,5 -10,0 co 0,5 </t>
  </si>
  <si>
    <t>2,0 - 5,0</t>
  </si>
  <si>
    <t xml:space="preserve">Prowadnica do trudnych intubacji, wielorazowa , zagięta, wzmocniona na całej długości
</t>
  </si>
  <si>
    <t>5,0 -10,0 co 0,5</t>
  </si>
  <si>
    <t>Rurka intubacyjna z odsysaniem znad mankietu - typ Murphy, wykonana z termoplastycznego, silikonowanego PVC, przezroczysta, z mankietem niskociśnieniowym, wysokoobjętościowym, 
dren odsysający zakończony uniwersalnym łącznikiem, znacznik RTG na całej długości rurki,balonik kontrolny znakowany rozmiarem rurki, bez lateksu, bez ftalanów, jałowa, jednorazowego użytku, sterylna</t>
  </si>
  <si>
    <t xml:space="preserve">dł. 800 mm
3,0 - 5,0 </t>
  </si>
  <si>
    <t xml:space="preserve"> 14 Ch
dł. 2100 mm</t>
  </si>
  <si>
    <t>2,0- 5,0</t>
  </si>
  <si>
    <t>Końcówka do odsysania pola operacyjnego typu Yankauer z ergonomicznym uchwytem, z 4 otworami odbarczającymi oraz bez otwórów (do wyboru zamawiającego). Sterylna, pakowana podwójnie</t>
  </si>
  <si>
    <t>L.p.</t>
  </si>
  <si>
    <t xml:space="preserve">Dren do odsysania pola operacyjnego, posiadający z obu stron zabezpieczenie antyzałamaniowe oraz z jednej strony uniwersalny docinany łącznik do wszystkich typów ssaków w zakresie CH 8 - 18. Zakończenia  Ż-Ż. Dren nie załamujacy się z podłużnymi zewnętrznymi prążkowaniami wzmacniającymi. Pakowany w opakowanie podwójne , wewnętrzny foliowy worek oraz zewnętrzne opakowanie papier - folia, sterylny </t>
  </si>
  <si>
    <t>dł. 200 - 210 cm,
Ch 24 - 25</t>
  </si>
  <si>
    <t xml:space="preserve">Dren do odsysania pola operacyjnego , zakończenia: nasadki   M-Ż. Dren nie załamujacy się z podłużnymi zewnętrznymi prążkowaniami wzmacniającymi, pakowany w opakowanie podwójne , wewnętrzny foliowy worek oraz zewnętrzne opakowanie papier - folia, sterylny </t>
  </si>
  <si>
    <t xml:space="preserve">Zestaw do odsysania pola operacyjnego ze standardową końcówką typu Yakauer o wewnętrznej średnicy końcówki 4,4-4,5mm, z ergonomicznym ucwytem, z otworami odbarczającymi , bez kontroli siły ssania. Wolny koniec antyzłamaniowy z możliwością dociecia, dren nie załamujacy się z podłużnymi zewnętrznymi prążkowaniami wzmacniającymi, sterylny, pakowany podwójnie, </t>
  </si>
  <si>
    <t xml:space="preserve"> dł. 300 - 350 cm,
Ch 24-25</t>
  </si>
  <si>
    <t xml:space="preserve">Jednorazowy ortopedyczny zestaw do odsysania pola operacyjnego z filtrem. W zestawie uchwyt. 3 końcówki ssące- 2 zagięte. 1 prosta. Zapasowy filtr. Dren nie załamujacy się z podłużnymi zewnętrznymi prążkowaniami wzmacniającymi, pakowany w opakowanie podwójne , wewnętrzny worek oraz zewnętrzne opakowanie papier- folia, sterylny </t>
  </si>
  <si>
    <t>dł. 270 - 300cm</t>
  </si>
  <si>
    <t>dł. 200 - 210 cm,
Ch 22</t>
  </si>
  <si>
    <t>Dren do odsysania, nie załamujący się z zewnętrznymi prążkowaniami, zakończony z obu stron nasadką, sterylny</t>
  </si>
  <si>
    <t>Zestaw do znieczuleń zewnątrz oponowych, zlożony z igły ze skrzydełkami nr 16 G typ TUOHY WEISS, cewnika z.o. z zamkiętą końcówką i trzema otworami bocznymi 19 G , filtra plaskiego przeciwbakteryjnego  0,2 um, łącznika cewnika, koreczka zamykającego i niskooporowej strzykawki L.O.R. (guma tłoka ma około 1cm grubości) bez wewnętrznej sprężyny 10ml.</t>
  </si>
  <si>
    <t>0,4 x 19</t>
  </si>
  <si>
    <t>100 szt.</t>
  </si>
  <si>
    <t>0,45x16</t>
  </si>
  <si>
    <t xml:space="preserve">0,5 x 16 </t>
  </si>
  <si>
    <t xml:space="preserve">0,5 x 25 </t>
  </si>
  <si>
    <t xml:space="preserve">0,6 x 30 </t>
  </si>
  <si>
    <t xml:space="preserve">0,7 x 30 </t>
  </si>
  <si>
    <t xml:space="preserve">0,8 x 40 </t>
  </si>
  <si>
    <t>0,9 x 40</t>
  </si>
  <si>
    <t xml:space="preserve">1,1 x 40 </t>
  </si>
  <si>
    <t xml:space="preserve">1,2 x 40 </t>
  </si>
  <si>
    <t>0,5 x 25</t>
  </si>
  <si>
    <t>0,6 x 30</t>
  </si>
  <si>
    <t>0,7 x 30</t>
  </si>
  <si>
    <t xml:space="preserve"> 0,8 x 40</t>
  </si>
  <si>
    <t>1,1 x 40</t>
  </si>
  <si>
    <t>1,2 x 40</t>
  </si>
  <si>
    <t>Igła iniekcyjna, ostra, sterylna, apirogenna, drożna, nietoksyczna, pakowana pojedynczo, nasadka luer, barwne numeryczne oznakowanie opakowania pojedynczego i zbiorczego</t>
  </si>
  <si>
    <t>Igła tępo zakończona, sterylna, apirogenna, drożna, nietoksyczna, pakowana pojedynczo, nasadka luer, barwne numeryczne oznakowanie opakowania pojedynczego i zbiorczego</t>
  </si>
  <si>
    <t xml:space="preserve">Igła iniekcyjna bezpieczna, ostra, sterylna, apirogenna, drożna, nietoksyczna, pakowana pojedynczo, nasadka luer, barwne numeryczne oznakowanie opakowania pojedynczego i zbiorczego, mechanizm zabezpieczający zapewniający trwałe i całkowite odizolowanie ostrza, mechanizm zabezpieczający ostrze niemożliwy do odblokowania po użyciu i zabezpieczeniu igły, </t>
  </si>
  <si>
    <t xml:space="preserve">Igła z filtrem posiada wbudowany w nasadkę filtr 5µm, który ma zapobiegać aspiracji drobin szkła ze szklanych ampułek, z których leki pobierane są do strzykawki przed iniekcją. </t>
  </si>
  <si>
    <t xml:space="preserve">1,2 x 40  18 G    </t>
  </si>
  <si>
    <t>30G x 8 mm</t>
  </si>
  <si>
    <t>31G x 6 mm</t>
  </si>
  <si>
    <t xml:space="preserve">100 szt. </t>
  </si>
  <si>
    <t>20G x 25mm - 32mm</t>
  </si>
  <si>
    <t xml:space="preserve">Łącznik urologiczny, sterylny </t>
  </si>
  <si>
    <t>Dren  -  6F, 9F, 12F, 14F, 16F
dł.min. 26 cm</t>
  </si>
  <si>
    <t>Dren  - 14F
dł.min. 26 cm</t>
  </si>
  <si>
    <t xml:space="preserve">Zestaw do przezskórnego drenażu dróg żółciowych met. dwustopniową.
Igła dwuczęściowa 
Igła prosta 18G/70 mm
Dren prosty i pigtail dobrze widzialny w promieniach RTG.
</t>
  </si>
  <si>
    <t>Zestaw do przezskórnego drenażu dróg żółciowych met. Jednostopniową jednokanałowy, Igła dwuczęściowa, kateter pigtail i prosty dobrze widzialny w promieniach RTG, dreny umożliwiające drenaż ropni i torbieli dostosowane do ewakuacji wydzieliny o dużej gęstości</t>
  </si>
  <si>
    <t xml:space="preserve">Zestaw do przezskórnego drenażu dróg żółciowych met. jednostopniową dwukanałwy. Dren prosty, o podwójnym świetle umożliwiający drenaż i przepłukiwanie
Igła dwuczęściowa, kateter dobrze widzialny w promieniach RTG, dreny umożliwiające drenaż ropni i torbieli dostosowane do ewakuacji wydzieliny o dużej gęstości, </t>
  </si>
  <si>
    <t xml:space="preserve">Butelka z nakrętką i zakraplaczem, sterylna, jednorazowa, wykonana z tworzywa sztucznego, do użycia w recepturze aptecznej, pakowana pojedynczo, </t>
  </si>
  <si>
    <t>10 ml</t>
  </si>
  <si>
    <t>Ostrza chirurgiczne do skalpela typu Swann-Morton, sterylne,  ze stali węglowej, kształt ostrza oznaczony na pojedynczym opakowaniu; na każdym ostrzu wygrawerowany numer ostrza,</t>
  </si>
  <si>
    <t>184/2017
2017-10-02 2018-10-01 
73%</t>
  </si>
  <si>
    <t>Pakiet 8 - 24 miesiące</t>
  </si>
  <si>
    <t>Pakiet 9 - 24 miesiące</t>
  </si>
  <si>
    <t>Pakiet 10 - 24 miesiące</t>
  </si>
  <si>
    <t>Pakiet 12 - 24 miesiące</t>
  </si>
  <si>
    <t>Pakiet 2 -  24 miesiące</t>
  </si>
  <si>
    <t>Pakiet 3 - 24 miesiące</t>
  </si>
  <si>
    <t>Pakiet 5 - 24 miesiące</t>
  </si>
  <si>
    <t>Pakiet 11 - 24 miesiące</t>
  </si>
  <si>
    <t>Pakiet 13 - 24 miesiące</t>
  </si>
  <si>
    <t xml:space="preserve">Paski fluoresceinowe </t>
  </si>
  <si>
    <t>300 szt.</t>
  </si>
  <si>
    <t>Jałowy zestaw do pobierania wydzieliny z dróg oddechowych: probówka 10 (+-3) ml z osobnym korkiem zamykającym, naklejana etykieta identyfikująca pacjenta, dwa dreny lączące, jeden z końcówką żeńską, drugi z końcówką męską schodkową do połaczenia z cewnikiem i ssaniem</t>
  </si>
  <si>
    <t>dł. 300 cm</t>
  </si>
  <si>
    <t xml:space="preserve"> dł. 800 - 1050 mm</t>
  </si>
  <si>
    <t>dł. 1200 - 1500 mm</t>
  </si>
  <si>
    <t>Cewnik do embolektomii  dł. 80 cm</t>
  </si>
  <si>
    <t>Podatek Vat (%)</t>
  </si>
  <si>
    <t>Podatek Vat
(%)</t>
  </si>
  <si>
    <t xml:space="preserve">Cena jednostkowa netto </t>
  </si>
  <si>
    <t>Ch 6  - Ch 20 
dł.60 - 80 cm</t>
  </si>
  <si>
    <t>od 10 do 16 i od 18 do 25 - co jeden rozmiar , 36</t>
  </si>
  <si>
    <t xml:space="preserve">obj. balonu 0,2 mm 3F  </t>
  </si>
  <si>
    <t xml:space="preserve">obj. balonu 0,7 mm 4F  </t>
  </si>
  <si>
    <t xml:space="preserve">obj. balonu 1,5 mm 5F  </t>
  </si>
  <si>
    <t xml:space="preserve">obj. balonu 2,0 mm 6F  </t>
  </si>
  <si>
    <t xml:space="preserve">obj. balonu 2,5 mm 7F  </t>
  </si>
  <si>
    <t xml:space="preserve">obj. balonu 3,5 mm 8F  </t>
  </si>
  <si>
    <t xml:space="preserve">obj. balonu 4,5 mm 10F  </t>
  </si>
  <si>
    <t>Zestaw do cystostomii, dren silikonowany, sterylny</t>
  </si>
  <si>
    <t xml:space="preserve">dł. min. 45 cm 9F, 12F, 14F,  </t>
  </si>
  <si>
    <t>Dren  -  6F, 9F, 12F, 14F, 16F,
dł.min. 26 cm
Dilatator - 6F -16 F , dł. 18 cm</t>
  </si>
  <si>
    <t>Załącznik nr 3 do SIWZ - Formularz asortymentowo-cenowy</t>
  </si>
</sst>
</file>

<file path=xl/styles.xml><?xml version="1.0" encoding="utf-8"?>
<styleSheet xmlns="http://schemas.openxmlformats.org/spreadsheetml/2006/main">
  <numFmts count="3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_);\(#,##0\ &quot;zł&quot;\)"/>
    <numFmt numFmtId="165" formatCode="#,##0\ &quot;zł&quot;_);[Red]\(#,##0\ &quot;zł&quot;\)"/>
    <numFmt numFmtId="166" formatCode="#,##0.00\ &quot;zł&quot;_);\(#,##0.00\ &quot;zł&quot;\)"/>
    <numFmt numFmtId="167" formatCode="#,##0.00\ &quot;zł&quot;_);[Red]\(#,##0.00\ &quot;zł&quot;\)"/>
    <numFmt numFmtId="168" formatCode="_ * #,##0_)\ &quot;zł&quot;_ ;_ * \(#,##0\)\ &quot;zł&quot;_ ;_ * &quot;-&quot;_)\ &quot;zł&quot;_ ;_ @_ "/>
    <numFmt numFmtId="169" formatCode="_ * #,##0_)\ _z_ł_ ;_ * \(#,##0\)\ _z_ł_ ;_ * &quot;-&quot;_)\ _z_ł_ ;_ @_ "/>
    <numFmt numFmtId="170" formatCode="_ * #,##0.00_)\ &quot;zł&quot;_ ;_ * \(#,##0.00\)\ &quot;zł&quot;_ ;_ * &quot;-&quot;??_)\ &quot;zł&quot;_ ;_ @_ "/>
    <numFmt numFmtId="171" formatCode="_ * #,##0.00_)\ _z_ł_ ;_ * \(#,##0.00\)\ _z_ł_ ;_ * &quot;-&quot;??_)\ _z_ł_ ;_ @_ 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#,##0.00\ &quot;zł&quot;"/>
    <numFmt numFmtId="177" formatCode="[$-415]d\ mmmm\ yyyy"/>
    <numFmt numFmtId="178" formatCode="00\-000"/>
    <numFmt numFmtId="179" formatCode="#,##0.00;\-#,##0.00"/>
    <numFmt numFmtId="180" formatCode="#,##0;\-#,##0"/>
    <numFmt numFmtId="181" formatCode="_-* #,##0.0\ &quot;zł&quot;_-;\-* #,##0.0\ &quot;zł&quot;_-;_-* &quot;-&quot;?\ &quot;zł&quot;_-;_-@_-"/>
    <numFmt numFmtId="182" formatCode="#,##0;[Red]#,##0"/>
    <numFmt numFmtId="183" formatCode="0.E+00"/>
    <numFmt numFmtId="184" formatCode="0.0"/>
    <numFmt numFmtId="185" formatCode="0.00;[Red]0.00"/>
  </numFmts>
  <fonts count="4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7"/>
      <name val="Arial"/>
      <family val="2"/>
    </font>
    <font>
      <sz val="7"/>
      <name val="Arial"/>
      <family val="2"/>
    </font>
    <font>
      <sz val="10"/>
      <color indexed="8"/>
      <name val="Arial"/>
      <family val="2"/>
    </font>
    <font>
      <sz val="7.5"/>
      <name val="Calibri "/>
      <family val="0"/>
    </font>
    <font>
      <b/>
      <sz val="7.5"/>
      <name val="Calibri "/>
      <family val="0"/>
    </font>
    <font>
      <sz val="7.5"/>
      <name val="Arial"/>
      <family val="2"/>
    </font>
    <font>
      <b/>
      <sz val="7.5"/>
      <name val="Arial"/>
      <family val="2"/>
    </font>
    <font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7.5"/>
      <color indexed="10"/>
      <name val="Calibri 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7.5"/>
      <color rgb="FFFF0000"/>
      <name val="Calibri "/>
      <family val="0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5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2" applyNumberFormat="0" applyAlignment="0" applyProtection="0"/>
    <xf numFmtId="0" fontId="34" fillId="2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6" borderId="4" applyNumberFormat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38" fillId="24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8" fillId="29" borderId="0" applyNumberFormat="0" applyBorder="0" applyAlignment="0" applyProtection="0"/>
  </cellStyleXfs>
  <cellXfs count="26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176" fontId="8" fillId="30" borderId="10" xfId="0" applyNumberFormat="1" applyFont="1" applyFill="1" applyBorder="1" applyAlignment="1">
      <alignment horizontal="center" vertical="center" wrapText="1"/>
    </xf>
    <xf numFmtId="9" fontId="8" fillId="0" borderId="1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wrapText="1"/>
    </xf>
    <xf numFmtId="0" fontId="8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3" fontId="8" fillId="0" borderId="0" xfId="0" applyNumberFormat="1" applyFont="1" applyAlignment="1">
      <alignment/>
    </xf>
    <xf numFmtId="44" fontId="9" fillId="0" borderId="11" xfId="0" applyNumberFormat="1" applyFont="1" applyBorder="1" applyAlignment="1">
      <alignment horizontal="center" vertical="center" wrapText="1"/>
    </xf>
    <xf numFmtId="0" fontId="9" fillId="31" borderId="11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0" fontId="8" fillId="0" borderId="10" xfId="0" applyFont="1" applyBorder="1" applyAlignment="1">
      <alignment horizontal="left" wrapText="1"/>
    </xf>
    <xf numFmtId="44" fontId="8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left" vertical="center" wrapText="1"/>
    </xf>
    <xf numFmtId="0" fontId="8" fillId="0" borderId="10" xfId="0" applyFont="1" applyBorder="1" applyAlignment="1">
      <alignment horizontal="center"/>
    </xf>
    <xf numFmtId="3" fontId="8" fillId="32" borderId="0" xfId="0" applyNumberFormat="1" applyFont="1" applyFill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 wrapText="1"/>
    </xf>
    <xf numFmtId="3" fontId="9" fillId="33" borderId="11" xfId="0" applyNumberFormat="1" applyFont="1" applyFill="1" applyBorder="1" applyAlignment="1">
      <alignment horizontal="center" vertical="center" wrapText="1"/>
    </xf>
    <xf numFmtId="176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0" fontId="9" fillId="0" borderId="0" xfId="0" applyFont="1" applyBorder="1" applyAlignment="1">
      <alignment wrapText="1"/>
    </xf>
    <xf numFmtId="176" fontId="8" fillId="0" borderId="0" xfId="0" applyNumberFormat="1" applyFont="1" applyBorder="1" applyAlignment="1">
      <alignment horizontal="center" vertical="center" wrapText="1"/>
    </xf>
    <xf numFmtId="176" fontId="9" fillId="0" borderId="12" xfId="0" applyNumberFormat="1" applyFont="1" applyBorder="1" applyAlignment="1">
      <alignment horizontal="center" vertical="center" wrapText="1"/>
    </xf>
    <xf numFmtId="176" fontId="9" fillId="0" borderId="10" xfId="0" applyNumberFormat="1" applyFont="1" applyBorder="1" applyAlignment="1">
      <alignment horizontal="center" vertical="center" wrapText="1"/>
    </xf>
    <xf numFmtId="176" fontId="9" fillId="30" borderId="10" xfId="0" applyNumberFormat="1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left" wrapText="1"/>
    </xf>
    <xf numFmtId="0" fontId="8" fillId="34" borderId="0" xfId="0" applyFont="1" applyFill="1" applyAlignment="1">
      <alignment/>
    </xf>
    <xf numFmtId="0" fontId="8" fillId="0" borderId="0" xfId="0" applyFont="1" applyFill="1" applyBorder="1" applyAlignment="1">
      <alignment horizontal="left" wrapText="1"/>
    </xf>
    <xf numFmtId="0" fontId="42" fillId="0" borderId="0" xfId="0" applyFont="1" applyAlignment="1">
      <alignment horizontal="center"/>
    </xf>
    <xf numFmtId="0" fontId="8" fillId="32" borderId="0" xfId="0" applyFont="1" applyFill="1" applyAlignment="1">
      <alignment/>
    </xf>
    <xf numFmtId="176" fontId="1" fillId="30" borderId="10" xfId="0" applyNumberFormat="1" applyFont="1" applyFill="1" applyBorder="1" applyAlignment="1">
      <alignment horizontal="center" vertical="center" wrapText="1"/>
    </xf>
    <xf numFmtId="9" fontId="1" fillId="0" borderId="1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3" fontId="10" fillId="0" borderId="0" xfId="0" applyNumberFormat="1" applyFont="1" applyAlignment="1">
      <alignment horizontal="center"/>
    </xf>
    <xf numFmtId="44" fontId="10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wrapText="1"/>
    </xf>
    <xf numFmtId="0" fontId="11" fillId="32" borderId="14" xfId="0" applyFont="1" applyFill="1" applyBorder="1" applyAlignment="1">
      <alignment horizontal="center" vertical="center" wrapText="1"/>
    </xf>
    <xf numFmtId="3" fontId="11" fillId="35" borderId="14" xfId="0" applyNumberFormat="1" applyFont="1" applyFill="1" applyBorder="1" applyAlignment="1">
      <alignment horizontal="center" vertical="center" wrapText="1"/>
    </xf>
    <xf numFmtId="44" fontId="11" fillId="32" borderId="14" xfId="0" applyNumberFormat="1" applyFont="1" applyFill="1" applyBorder="1" applyAlignment="1">
      <alignment horizontal="center" vertical="center" wrapText="1"/>
    </xf>
    <xf numFmtId="0" fontId="11" fillId="35" borderId="14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/>
    </xf>
    <xf numFmtId="0" fontId="11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 wrapText="1"/>
    </xf>
    <xf numFmtId="3" fontId="11" fillId="0" borderId="13" xfId="0" applyNumberFormat="1" applyFont="1" applyBorder="1" applyAlignment="1">
      <alignment horizontal="center" vertical="center" wrapText="1"/>
    </xf>
    <xf numFmtId="44" fontId="11" fillId="0" borderId="13" xfId="0" applyNumberFormat="1" applyFont="1" applyBorder="1" applyAlignment="1">
      <alignment horizontal="center" vertical="center" wrapText="1"/>
    </xf>
    <xf numFmtId="0" fontId="11" fillId="30" borderId="10" xfId="0" applyFont="1" applyFill="1" applyBorder="1" applyAlignment="1">
      <alignment horizontal="center" vertical="center" wrapText="1"/>
    </xf>
    <xf numFmtId="0" fontId="11" fillId="30" borderId="13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36" borderId="13" xfId="53" applyFont="1" applyFill="1" applyBorder="1" applyAlignment="1">
      <alignment horizontal="left" vertical="top" wrapText="1"/>
      <protection/>
    </xf>
    <xf numFmtId="3" fontId="10" fillId="36" borderId="13" xfId="53" applyNumberFormat="1" applyFont="1" applyFill="1" applyBorder="1" applyAlignment="1">
      <alignment horizontal="center" vertical="center" wrapText="1"/>
      <protection/>
    </xf>
    <xf numFmtId="0" fontId="10" fillId="0" borderId="13" xfId="0" applyFont="1" applyBorder="1" applyAlignment="1">
      <alignment horizontal="center" vertical="center" wrapText="1"/>
    </xf>
    <xf numFmtId="3" fontId="10" fillId="0" borderId="13" xfId="0" applyNumberFormat="1" applyFont="1" applyBorder="1" applyAlignment="1">
      <alignment horizontal="center" vertical="center" wrapText="1"/>
    </xf>
    <xf numFmtId="44" fontId="10" fillId="0" borderId="13" xfId="0" applyNumberFormat="1" applyFont="1" applyBorder="1" applyAlignment="1">
      <alignment horizontal="center" vertical="center" wrapText="1"/>
    </xf>
    <xf numFmtId="0" fontId="10" fillId="36" borderId="10" xfId="53" applyFont="1" applyFill="1" applyBorder="1" applyAlignment="1">
      <alignment horizontal="left" vertical="center" wrapText="1"/>
      <protection/>
    </xf>
    <xf numFmtId="184" fontId="10" fillId="36" borderId="10" xfId="53" applyNumberFormat="1" applyFont="1" applyFill="1" applyBorder="1" applyAlignment="1">
      <alignment horizontal="center" vertical="center" wrapText="1"/>
      <protection/>
    </xf>
    <xf numFmtId="9" fontId="10" fillId="0" borderId="13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center" vertical="center" wrapText="1"/>
    </xf>
    <xf numFmtId="44" fontId="10" fillId="0" borderId="10" xfId="0" applyNumberFormat="1" applyFont="1" applyBorder="1" applyAlignment="1">
      <alignment horizontal="center" vertical="center" wrapText="1"/>
    </xf>
    <xf numFmtId="9" fontId="10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wrapText="1"/>
    </xf>
    <xf numFmtId="0" fontId="10" fillId="0" borderId="13" xfId="0" applyFont="1" applyBorder="1" applyAlignment="1">
      <alignment horizontal="center" vertical="center"/>
    </xf>
    <xf numFmtId="3" fontId="10" fillId="32" borderId="10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3" fontId="11" fillId="0" borderId="0" xfId="0" applyNumberFormat="1" applyFont="1" applyAlignment="1">
      <alignment vertical="center" wrapText="1"/>
    </xf>
    <xf numFmtId="0" fontId="11" fillId="0" borderId="0" xfId="0" applyFont="1" applyAlignment="1">
      <alignment wrapText="1"/>
    </xf>
    <xf numFmtId="176" fontId="11" fillId="0" borderId="10" xfId="0" applyNumberFormat="1" applyFont="1" applyBorder="1" applyAlignment="1">
      <alignment horizontal="center" vertical="center" wrapText="1"/>
    </xf>
    <xf numFmtId="176" fontId="11" fillId="31" borderId="15" xfId="0" applyNumberFormat="1" applyFont="1" applyFill="1" applyBorder="1" applyAlignment="1">
      <alignment horizontal="center" vertical="center" wrapText="1"/>
    </xf>
    <xf numFmtId="176" fontId="11" fillId="0" borderId="0" xfId="0" applyNumberFormat="1" applyFont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11" fillId="33" borderId="14" xfId="0" applyFont="1" applyFill="1" applyBorder="1" applyAlignment="1">
      <alignment horizontal="center" vertical="center" wrapText="1"/>
    </xf>
    <xf numFmtId="3" fontId="11" fillId="33" borderId="14" xfId="0" applyNumberFormat="1" applyFont="1" applyFill="1" applyBorder="1" applyAlignment="1">
      <alignment horizontal="center" vertical="center" wrapText="1"/>
    </xf>
    <xf numFmtId="44" fontId="11" fillId="33" borderId="14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3" fontId="11" fillId="0" borderId="15" xfId="0" applyNumberFormat="1" applyFont="1" applyBorder="1" applyAlignment="1">
      <alignment horizontal="center" vertical="center" wrapText="1"/>
    </xf>
    <xf numFmtId="44" fontId="11" fillId="0" borderId="12" xfId="0" applyNumberFormat="1" applyFont="1" applyBorder="1" applyAlignment="1">
      <alignment horizontal="center" vertical="center" wrapText="1"/>
    </xf>
    <xf numFmtId="0" fontId="11" fillId="31" borderId="15" xfId="0" applyFont="1" applyFill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/>
    </xf>
    <xf numFmtId="3" fontId="10" fillId="37" borderId="15" xfId="0" applyNumberFormat="1" applyFont="1" applyFill="1" applyBorder="1" applyAlignment="1">
      <alignment horizontal="left" vertical="center" wrapText="1"/>
    </xf>
    <xf numFmtId="3" fontId="10" fillId="0" borderId="15" xfId="0" applyNumberFormat="1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/>
    </xf>
    <xf numFmtId="3" fontId="10" fillId="33" borderId="15" xfId="0" applyNumberFormat="1" applyFont="1" applyFill="1" applyBorder="1" applyAlignment="1">
      <alignment horizontal="center" vertical="center" wrapText="1"/>
    </xf>
    <xf numFmtId="3" fontId="10" fillId="0" borderId="15" xfId="0" applyNumberFormat="1" applyFont="1" applyBorder="1" applyAlignment="1">
      <alignment horizontal="center" vertical="center"/>
    </xf>
    <xf numFmtId="0" fontId="10" fillId="0" borderId="15" xfId="0" applyFont="1" applyBorder="1" applyAlignment="1">
      <alignment vertical="center" wrapText="1"/>
    </xf>
    <xf numFmtId="3" fontId="10" fillId="33" borderId="12" xfId="0" applyNumberFormat="1" applyFont="1" applyFill="1" applyBorder="1" applyAlignment="1">
      <alignment horizontal="center" vertical="center"/>
    </xf>
    <xf numFmtId="44" fontId="10" fillId="0" borderId="10" xfId="0" applyNumberFormat="1" applyFont="1" applyBorder="1" applyAlignment="1">
      <alignment horizontal="center" vertical="center"/>
    </xf>
    <xf numFmtId="0" fontId="10" fillId="0" borderId="15" xfId="0" applyFont="1" applyBorder="1" applyAlignment="1">
      <alignment horizontal="left" vertical="center" wrapText="1"/>
    </xf>
    <xf numFmtId="3" fontId="10" fillId="0" borderId="11" xfId="0" applyNumberFormat="1" applyFont="1" applyBorder="1" applyAlignment="1">
      <alignment horizontal="center" vertical="center" wrapText="1"/>
    </xf>
    <xf numFmtId="176" fontId="10" fillId="0" borderId="15" xfId="0" applyNumberFormat="1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5" xfId="0" applyFont="1" applyBorder="1" applyAlignment="1">
      <alignment horizontal="center" vertical="center" wrapText="1"/>
    </xf>
    <xf numFmtId="3" fontId="10" fillId="32" borderId="15" xfId="0" applyNumberFormat="1" applyFont="1" applyFill="1" applyBorder="1" applyAlignment="1">
      <alignment horizontal="center" vertical="center" wrapText="1"/>
    </xf>
    <xf numFmtId="176" fontId="11" fillId="0" borderId="16" xfId="0" applyNumberFormat="1" applyFont="1" applyBorder="1" applyAlignment="1">
      <alignment horizontal="center" vertical="center" wrapText="1"/>
    </xf>
    <xf numFmtId="3" fontId="11" fillId="0" borderId="10" xfId="0" applyNumberFormat="1" applyFont="1" applyBorder="1" applyAlignment="1">
      <alignment horizontal="center" vertical="center" wrapText="1"/>
    </xf>
    <xf numFmtId="44" fontId="11" fillId="0" borderId="10" xfId="0" applyNumberFormat="1" applyFont="1" applyBorder="1" applyAlignment="1">
      <alignment horizontal="center" vertical="center" wrapText="1"/>
    </xf>
    <xf numFmtId="3" fontId="10" fillId="36" borderId="10" xfId="53" applyNumberFormat="1" applyFont="1" applyFill="1" applyBorder="1" applyAlignment="1">
      <alignment horizontal="center" vertical="center" wrapText="1"/>
      <protection/>
    </xf>
    <xf numFmtId="44" fontId="10" fillId="0" borderId="14" xfId="0" applyNumberFormat="1" applyFont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center" vertical="center"/>
    </xf>
    <xf numFmtId="3" fontId="10" fillId="35" borderId="15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176" fontId="11" fillId="0" borderId="0" xfId="0" applyNumberFormat="1" applyFont="1" applyBorder="1" applyAlignment="1">
      <alignment horizontal="center" vertical="center" wrapText="1"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/>
    </xf>
    <xf numFmtId="0" fontId="10" fillId="0" borderId="10" xfId="52" applyFont="1" applyBorder="1" applyAlignment="1">
      <alignment horizontal="center" vertical="center"/>
      <protection/>
    </xf>
    <xf numFmtId="3" fontId="10" fillId="36" borderId="10" xfId="53" applyNumberFormat="1" applyFont="1" applyFill="1" applyBorder="1" applyAlignment="1">
      <alignment horizontal="left" vertical="center" wrapText="1"/>
      <protection/>
    </xf>
    <xf numFmtId="0" fontId="10" fillId="0" borderId="10" xfId="52" applyFont="1" applyBorder="1" applyAlignment="1">
      <alignment horizontal="center" vertical="center" wrapText="1"/>
      <protection/>
    </xf>
    <xf numFmtId="3" fontId="10" fillId="0" borderId="10" xfId="52" applyNumberFormat="1" applyFont="1" applyBorder="1" applyAlignment="1">
      <alignment horizontal="center" vertical="center" wrapText="1"/>
      <protection/>
    </xf>
    <xf numFmtId="44" fontId="10" fillId="0" borderId="10" xfId="52" applyNumberFormat="1" applyFont="1" applyBorder="1" applyAlignment="1">
      <alignment horizontal="center" vertical="center" wrapText="1"/>
      <protection/>
    </xf>
    <xf numFmtId="9" fontId="10" fillId="0" borderId="10" xfId="52" applyNumberFormat="1" applyFont="1" applyBorder="1" applyAlignment="1">
      <alignment horizontal="center" vertical="center" wrapText="1"/>
      <protection/>
    </xf>
    <xf numFmtId="0" fontId="10" fillId="0" borderId="10" xfId="52" applyFont="1" applyBorder="1" applyAlignment="1">
      <alignment vertical="center" wrapText="1"/>
      <protection/>
    </xf>
    <xf numFmtId="3" fontId="10" fillId="33" borderId="15" xfId="52" applyNumberFormat="1" applyFont="1" applyFill="1" applyBorder="1" applyAlignment="1">
      <alignment horizontal="center" vertical="center" wrapText="1"/>
      <protection/>
    </xf>
    <xf numFmtId="3" fontId="10" fillId="33" borderId="10" xfId="52" applyNumberFormat="1" applyFont="1" applyFill="1" applyBorder="1" applyAlignment="1">
      <alignment horizontal="center" vertical="center" wrapText="1"/>
      <protection/>
    </xf>
    <xf numFmtId="44" fontId="10" fillId="0" borderId="14" xfId="52" applyNumberFormat="1" applyFont="1" applyBorder="1" applyAlignment="1">
      <alignment horizontal="center" vertical="center" wrapText="1"/>
      <protection/>
    </xf>
    <xf numFmtId="44" fontId="10" fillId="32" borderId="14" xfId="52" applyNumberFormat="1" applyFont="1" applyFill="1" applyBorder="1" applyAlignment="1">
      <alignment horizontal="center" vertical="center" wrapText="1"/>
      <protection/>
    </xf>
    <xf numFmtId="0" fontId="10" fillId="38" borderId="10" xfId="53" applyNumberFormat="1" applyFont="1" applyFill="1" applyBorder="1" applyAlignment="1">
      <alignment vertical="top" wrapText="1"/>
      <protection/>
    </xf>
    <xf numFmtId="0" fontId="10" fillId="38" borderId="13" xfId="53" applyNumberFormat="1" applyFont="1" applyFill="1" applyBorder="1" applyAlignment="1">
      <alignment vertical="top" wrapText="1"/>
      <protection/>
    </xf>
    <xf numFmtId="0" fontId="10" fillId="32" borderId="0" xfId="0" applyFont="1" applyFill="1" applyAlignment="1">
      <alignment vertical="center"/>
    </xf>
    <xf numFmtId="0" fontId="10" fillId="0" borderId="0" xfId="52" applyFont="1" applyBorder="1" applyAlignment="1">
      <alignment horizontal="center" vertical="center"/>
      <protection/>
    </xf>
    <xf numFmtId="0" fontId="10" fillId="0" borderId="0" xfId="52" applyFont="1" applyBorder="1" applyAlignment="1">
      <alignment vertical="center" wrapText="1"/>
      <protection/>
    </xf>
    <xf numFmtId="0" fontId="10" fillId="0" borderId="0" xfId="52" applyFont="1" applyBorder="1" applyAlignment="1">
      <alignment horizontal="center" vertical="center" wrapText="1"/>
      <protection/>
    </xf>
    <xf numFmtId="0" fontId="10" fillId="0" borderId="0" xfId="52" applyFont="1" applyBorder="1" applyAlignment="1">
      <alignment vertical="center"/>
      <protection/>
    </xf>
    <xf numFmtId="3" fontId="11" fillId="0" borderId="0" xfId="52" applyNumberFormat="1" applyFont="1" applyAlignment="1">
      <alignment vertical="center" wrapText="1"/>
      <protection/>
    </xf>
    <xf numFmtId="0" fontId="10" fillId="0" borderId="0" xfId="52" applyFont="1">
      <alignment/>
      <protection/>
    </xf>
    <xf numFmtId="0" fontId="11" fillId="0" borderId="0" xfId="52" applyFont="1" applyAlignment="1">
      <alignment wrapText="1"/>
      <protection/>
    </xf>
    <xf numFmtId="176" fontId="11" fillId="0" borderId="16" xfId="52" applyNumberFormat="1" applyFont="1" applyBorder="1" applyAlignment="1">
      <alignment horizontal="center" vertical="center" wrapText="1"/>
      <protection/>
    </xf>
    <xf numFmtId="176" fontId="11" fillId="31" borderId="15" xfId="52" applyNumberFormat="1" applyFont="1" applyFill="1" applyBorder="1" applyAlignment="1">
      <alignment horizontal="center" vertical="center" wrapText="1"/>
      <protection/>
    </xf>
    <xf numFmtId="44" fontId="11" fillId="0" borderId="15" xfId="0" applyNumberFormat="1" applyFont="1" applyBorder="1" applyAlignment="1">
      <alignment horizontal="center" vertical="center" wrapText="1"/>
    </xf>
    <xf numFmtId="0" fontId="10" fillId="0" borderId="15" xfId="0" applyFont="1" applyBorder="1" applyAlignment="1">
      <alignment horizontal="left" vertical="top" wrapText="1"/>
    </xf>
    <xf numFmtId="3" fontId="10" fillId="33" borderId="10" xfId="0" applyNumberFormat="1" applyFont="1" applyFill="1" applyBorder="1" applyAlignment="1">
      <alignment vertical="center" wrapText="1"/>
    </xf>
    <xf numFmtId="44" fontId="10" fillId="0" borderId="15" xfId="0" applyNumberFormat="1" applyFont="1" applyBorder="1" applyAlignment="1">
      <alignment horizontal="center" vertical="center"/>
    </xf>
    <xf numFmtId="0" fontId="11" fillId="0" borderId="0" xfId="0" applyFont="1" applyAlignment="1">
      <alignment/>
    </xf>
    <xf numFmtId="44" fontId="11" fillId="0" borderId="11" xfId="0" applyNumberFormat="1" applyFont="1" applyBorder="1" applyAlignment="1">
      <alignment horizontal="center" vertical="center" wrapText="1"/>
    </xf>
    <xf numFmtId="0" fontId="11" fillId="31" borderId="11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left" wrapText="1"/>
    </xf>
    <xf numFmtId="0" fontId="10" fillId="32" borderId="10" xfId="0" applyFont="1" applyFill="1" applyBorder="1" applyAlignment="1">
      <alignment horizontal="center" vertical="center" wrapText="1"/>
    </xf>
    <xf numFmtId="3" fontId="10" fillId="33" borderId="1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1" fillId="32" borderId="0" xfId="0" applyFont="1" applyFill="1" applyAlignment="1">
      <alignment vertical="center" wrapText="1"/>
    </xf>
    <xf numFmtId="3" fontId="10" fillId="0" borderId="0" xfId="0" applyNumberFormat="1" applyFont="1" applyAlignment="1">
      <alignment vertical="center"/>
    </xf>
    <xf numFmtId="3" fontId="10" fillId="0" borderId="0" xfId="0" applyNumberFormat="1" applyFont="1" applyAlignment="1">
      <alignment horizontal="center" vertical="center"/>
    </xf>
    <xf numFmtId="44" fontId="10" fillId="0" borderId="0" xfId="0" applyNumberFormat="1" applyFont="1" applyAlignment="1">
      <alignment horizontal="center" vertical="center"/>
    </xf>
    <xf numFmtId="49" fontId="11" fillId="0" borderId="0" xfId="0" applyNumberFormat="1" applyFont="1" applyAlignment="1">
      <alignment horizontal="left" vertical="center" wrapText="1"/>
    </xf>
    <xf numFmtId="3" fontId="10" fillId="33" borderId="0" xfId="0" applyNumberFormat="1" applyFont="1" applyFill="1" applyAlignment="1">
      <alignment horizontal="center" vertical="center"/>
    </xf>
    <xf numFmtId="44" fontId="11" fillId="0" borderId="17" xfId="0" applyNumberFormat="1" applyFont="1" applyBorder="1" applyAlignment="1">
      <alignment horizontal="center" vertical="center" wrapText="1"/>
    </xf>
    <xf numFmtId="0" fontId="11" fillId="32" borderId="0" xfId="0" applyFont="1" applyFill="1" applyAlignment="1">
      <alignment horizontal="center" vertical="center"/>
    </xf>
    <xf numFmtId="9" fontId="10" fillId="0" borderId="11" xfId="0" applyNumberFormat="1" applyFont="1" applyBorder="1" applyAlignment="1">
      <alignment horizontal="center" vertical="center" wrapText="1"/>
    </xf>
    <xf numFmtId="176" fontId="10" fillId="0" borderId="10" xfId="0" applyNumberFormat="1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2" fillId="0" borderId="10" xfId="0" applyNumberFormat="1" applyFont="1" applyFill="1" applyBorder="1" applyAlignment="1" applyProtection="1">
      <alignment horizontal="left" vertical="center" wrapText="1"/>
      <protection/>
    </xf>
    <xf numFmtId="0" fontId="10" fillId="0" borderId="11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/>
    </xf>
    <xf numFmtId="176" fontId="11" fillId="32" borderId="0" xfId="0" applyNumberFormat="1" applyFont="1" applyFill="1" applyBorder="1" applyAlignment="1">
      <alignment horizontal="center" vertical="center" wrapText="1"/>
    </xf>
    <xf numFmtId="176" fontId="11" fillId="35" borderId="0" xfId="0" applyNumberFormat="1" applyFont="1" applyFill="1" applyBorder="1" applyAlignment="1">
      <alignment horizontal="center" vertical="center" wrapText="1"/>
    </xf>
    <xf numFmtId="44" fontId="10" fillId="0" borderId="18" xfId="0" applyNumberFormat="1" applyFont="1" applyBorder="1" applyAlignment="1">
      <alignment horizontal="center" vertical="center" wrapText="1"/>
    </xf>
    <xf numFmtId="3" fontId="10" fillId="32" borderId="0" xfId="0" applyNumberFormat="1" applyFont="1" applyFill="1" applyAlignment="1">
      <alignment horizontal="center" vertical="center"/>
    </xf>
    <xf numFmtId="49" fontId="11" fillId="0" borderId="11" xfId="0" applyNumberFormat="1" applyFont="1" applyBorder="1" applyAlignment="1">
      <alignment horizontal="center" vertical="center" wrapText="1"/>
    </xf>
    <xf numFmtId="3" fontId="11" fillId="33" borderId="11" xfId="0" applyNumberFormat="1" applyFont="1" applyFill="1" applyBorder="1" applyAlignment="1">
      <alignment horizontal="center" vertical="center" wrapText="1"/>
    </xf>
    <xf numFmtId="3" fontId="10" fillId="32" borderId="10" xfId="0" applyNumberFormat="1" applyFont="1" applyFill="1" applyBorder="1" applyAlignment="1">
      <alignment horizontal="center" vertical="center"/>
    </xf>
    <xf numFmtId="44" fontId="10" fillId="0" borderId="19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vertical="center"/>
    </xf>
    <xf numFmtId="176" fontId="10" fillId="0" borderId="11" xfId="0" applyNumberFormat="1" applyFont="1" applyBorder="1" applyAlignment="1">
      <alignment vertical="center"/>
    </xf>
    <xf numFmtId="0" fontId="10" fillId="32" borderId="0" xfId="0" applyFont="1" applyFill="1" applyAlignment="1">
      <alignment/>
    </xf>
    <xf numFmtId="0" fontId="10" fillId="38" borderId="13" xfId="0" applyFont="1" applyFill="1" applyBorder="1" applyAlignment="1">
      <alignment horizontal="center" vertical="center"/>
    </xf>
    <xf numFmtId="176" fontId="10" fillId="0" borderId="10" xfId="0" applyNumberFormat="1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top" wrapText="1"/>
    </xf>
    <xf numFmtId="0" fontId="10" fillId="0" borderId="10" xfId="0" applyFont="1" applyBorder="1" applyAlignment="1">
      <alignment/>
    </xf>
    <xf numFmtId="0" fontId="11" fillId="0" borderId="0" xfId="0" applyFont="1" applyBorder="1" applyAlignment="1">
      <alignment wrapText="1"/>
    </xf>
    <xf numFmtId="176" fontId="10" fillId="0" borderId="0" xfId="0" applyNumberFormat="1" applyFont="1" applyBorder="1" applyAlignment="1">
      <alignment horizontal="center" vertical="center" wrapText="1"/>
    </xf>
    <xf numFmtId="176" fontId="11" fillId="0" borderId="12" xfId="0" applyNumberFormat="1" applyFont="1" applyBorder="1" applyAlignment="1">
      <alignment horizontal="center" vertical="center" wrapText="1"/>
    </xf>
    <xf numFmtId="176" fontId="11" fillId="30" borderId="1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176" fontId="10" fillId="0" borderId="0" xfId="0" applyNumberFormat="1" applyFont="1" applyAlignment="1">
      <alignment/>
    </xf>
    <xf numFmtId="3" fontId="10" fillId="0" borderId="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/>
    </xf>
    <xf numFmtId="176" fontId="11" fillId="32" borderId="0" xfId="0" applyNumberFormat="1" applyFont="1" applyFill="1" applyAlignment="1">
      <alignment horizontal="center" vertical="center" wrapText="1"/>
    </xf>
    <xf numFmtId="176" fontId="10" fillId="0" borderId="11" xfId="0" applyNumberFormat="1" applyFont="1" applyBorder="1" applyAlignment="1">
      <alignment horizontal="right" vertical="center" wrapText="1"/>
    </xf>
    <xf numFmtId="176" fontId="10" fillId="0" borderId="16" xfId="0" applyNumberFormat="1" applyFont="1" applyBorder="1" applyAlignment="1">
      <alignment horizontal="right" vertical="center"/>
    </xf>
    <xf numFmtId="176" fontId="10" fillId="0" borderId="15" xfId="0" applyNumberFormat="1" applyFont="1" applyBorder="1" applyAlignment="1">
      <alignment horizontal="right" vertical="center" wrapText="1"/>
    </xf>
    <xf numFmtId="176" fontId="11" fillId="0" borderId="10" xfId="0" applyNumberFormat="1" applyFont="1" applyBorder="1" applyAlignment="1">
      <alignment horizontal="right" vertical="center"/>
    </xf>
    <xf numFmtId="0" fontId="10" fillId="32" borderId="20" xfId="0" applyFont="1" applyFill="1" applyBorder="1" applyAlignment="1">
      <alignment horizontal="center" vertical="center"/>
    </xf>
    <xf numFmtId="0" fontId="10" fillId="32" borderId="0" xfId="0" applyFont="1" applyFill="1" applyAlignment="1">
      <alignment horizontal="center" vertical="center"/>
    </xf>
    <xf numFmtId="0" fontId="10" fillId="0" borderId="1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wrapText="1"/>
    </xf>
    <xf numFmtId="0" fontId="10" fillId="0" borderId="13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10" fillId="0" borderId="0" xfId="0" applyFont="1" applyAlignment="1">
      <alignment horizontal="left" wrapText="1"/>
    </xf>
    <xf numFmtId="0" fontId="10" fillId="38" borderId="13" xfId="53" applyNumberFormat="1" applyFont="1" applyFill="1" applyBorder="1" applyAlignment="1">
      <alignment horizontal="left" vertical="center" wrapText="1"/>
      <protection/>
    </xf>
    <xf numFmtId="0" fontId="10" fillId="38" borderId="21" xfId="53" applyNumberFormat="1" applyFont="1" applyFill="1" applyBorder="1" applyAlignment="1">
      <alignment horizontal="left" vertical="center" wrapText="1"/>
      <protection/>
    </xf>
    <xf numFmtId="0" fontId="10" fillId="38" borderId="16" xfId="53" applyNumberFormat="1" applyFont="1" applyFill="1" applyBorder="1" applyAlignment="1">
      <alignment horizontal="left" vertical="center" wrapText="1"/>
      <protection/>
    </xf>
    <xf numFmtId="0" fontId="11" fillId="39" borderId="0" xfId="0" applyFont="1" applyFill="1" applyAlignment="1">
      <alignment horizontal="center" vertical="center" wrapText="1"/>
    </xf>
    <xf numFmtId="0" fontId="12" fillId="0" borderId="13" xfId="0" applyNumberFormat="1" applyFont="1" applyFill="1" applyBorder="1" applyAlignment="1" applyProtection="1">
      <alignment horizontal="left" vertical="center" wrapText="1"/>
      <protection/>
    </xf>
    <xf numFmtId="0" fontId="12" fillId="0" borderId="21" xfId="0" applyNumberFormat="1" applyFont="1" applyFill="1" applyBorder="1" applyAlignment="1" applyProtection="1">
      <alignment horizontal="left" vertical="center" wrapText="1"/>
      <protection/>
    </xf>
    <xf numFmtId="0" fontId="12" fillId="0" borderId="16" xfId="0" applyNumberFormat="1" applyFont="1" applyFill="1" applyBorder="1" applyAlignment="1" applyProtection="1">
      <alignment horizontal="left" vertical="center" wrapText="1"/>
      <protection/>
    </xf>
    <xf numFmtId="0" fontId="10" fillId="0" borderId="13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3" fontId="10" fillId="33" borderId="13" xfId="0" applyNumberFormat="1" applyFont="1" applyFill="1" applyBorder="1" applyAlignment="1">
      <alignment horizontal="center" vertical="center" wrapText="1"/>
    </xf>
    <xf numFmtId="3" fontId="10" fillId="33" borderId="21" xfId="0" applyNumberFormat="1" applyFont="1" applyFill="1" applyBorder="1" applyAlignment="1">
      <alignment horizontal="center" vertical="center" wrapText="1"/>
    </xf>
    <xf numFmtId="3" fontId="10" fillId="33" borderId="16" xfId="0" applyNumberFormat="1" applyFont="1" applyFill="1" applyBorder="1" applyAlignment="1">
      <alignment horizontal="center" vertical="center" wrapText="1"/>
    </xf>
    <xf numFmtId="44" fontId="10" fillId="0" borderId="13" xfId="0" applyNumberFormat="1" applyFont="1" applyBorder="1" applyAlignment="1">
      <alignment horizontal="center" vertical="center" wrapText="1"/>
    </xf>
    <xf numFmtId="44" fontId="10" fillId="0" borderId="21" xfId="0" applyNumberFormat="1" applyFont="1" applyBorder="1" applyAlignment="1">
      <alignment horizontal="center" vertical="center" wrapText="1"/>
    </xf>
    <xf numFmtId="44" fontId="10" fillId="0" borderId="16" xfId="0" applyNumberFormat="1" applyFont="1" applyBorder="1" applyAlignment="1">
      <alignment horizontal="center" vertical="center" wrapText="1"/>
    </xf>
    <xf numFmtId="0" fontId="10" fillId="0" borderId="13" xfId="52" applyFont="1" applyBorder="1" applyAlignment="1">
      <alignment horizontal="left" vertical="center" wrapText="1"/>
      <protection/>
    </xf>
    <xf numFmtId="0" fontId="10" fillId="0" borderId="16" xfId="52" applyFont="1" applyBorder="1" applyAlignment="1">
      <alignment horizontal="left" vertical="center" wrapText="1"/>
      <protection/>
    </xf>
    <xf numFmtId="3" fontId="10" fillId="0" borderId="13" xfId="0" applyNumberFormat="1" applyFont="1" applyBorder="1" applyAlignment="1">
      <alignment horizontal="center" vertical="center" wrapText="1"/>
    </xf>
    <xf numFmtId="3" fontId="10" fillId="0" borderId="21" xfId="0" applyNumberFormat="1" applyFont="1" applyBorder="1" applyAlignment="1">
      <alignment horizontal="center" vertical="center" wrapText="1"/>
    </xf>
    <xf numFmtId="3" fontId="10" fillId="0" borderId="16" xfId="0" applyNumberFormat="1" applyFont="1" applyBorder="1" applyAlignment="1">
      <alignment horizontal="center" vertical="center" wrapText="1"/>
    </xf>
    <xf numFmtId="176" fontId="1" fillId="30" borderId="13" xfId="0" applyNumberFormat="1" applyFont="1" applyFill="1" applyBorder="1" applyAlignment="1">
      <alignment horizontal="center" vertical="center" wrapText="1"/>
    </xf>
    <xf numFmtId="176" fontId="1" fillId="30" borderId="21" xfId="0" applyNumberFormat="1" applyFont="1" applyFill="1" applyBorder="1" applyAlignment="1">
      <alignment horizontal="center" vertical="center" wrapText="1"/>
    </xf>
    <xf numFmtId="176" fontId="1" fillId="30" borderId="16" xfId="0" applyNumberFormat="1" applyFont="1" applyFill="1" applyBorder="1" applyAlignment="1">
      <alignment horizontal="center" vertical="center" wrapText="1"/>
    </xf>
    <xf numFmtId="9" fontId="10" fillId="0" borderId="13" xfId="0" applyNumberFormat="1" applyFont="1" applyBorder="1" applyAlignment="1">
      <alignment horizontal="center" vertical="center" wrapText="1"/>
    </xf>
    <xf numFmtId="9" fontId="10" fillId="0" borderId="21" xfId="0" applyNumberFormat="1" applyFont="1" applyBorder="1" applyAlignment="1">
      <alignment horizontal="center" vertical="center" wrapText="1"/>
    </xf>
    <xf numFmtId="9" fontId="10" fillId="0" borderId="16" xfId="0" applyNumberFormat="1" applyFont="1" applyBorder="1" applyAlignment="1">
      <alignment horizontal="center" vertical="center" wrapText="1"/>
    </xf>
    <xf numFmtId="0" fontId="10" fillId="0" borderId="21" xfId="0" applyFont="1" applyBorder="1" applyAlignment="1">
      <alignment horizontal="left" vertical="center" wrapText="1"/>
    </xf>
    <xf numFmtId="0" fontId="10" fillId="32" borderId="0" xfId="0" applyFont="1" applyFill="1" applyAlignment="1">
      <alignment/>
    </xf>
    <xf numFmtId="0" fontId="10" fillId="0" borderId="0" xfId="0" applyFont="1" applyAlignment="1">
      <alignment horizontal="center"/>
    </xf>
    <xf numFmtId="0" fontId="10" fillId="0" borderId="13" xfId="53" applyFont="1" applyBorder="1" applyAlignment="1">
      <alignment horizontal="left" vertical="center" wrapText="1"/>
      <protection/>
    </xf>
    <xf numFmtId="0" fontId="10" fillId="0" borderId="21" xfId="53" applyFont="1" applyBorder="1" applyAlignment="1">
      <alignment horizontal="left" vertical="center" wrapText="1"/>
      <protection/>
    </xf>
    <xf numFmtId="0" fontId="10" fillId="0" borderId="16" xfId="53" applyFont="1" applyBorder="1" applyAlignment="1">
      <alignment horizontal="left" vertical="center" wrapText="1"/>
      <protection/>
    </xf>
    <xf numFmtId="0" fontId="11" fillId="0" borderId="18" xfId="0" applyFont="1" applyBorder="1" applyAlignment="1">
      <alignment horizontal="right"/>
    </xf>
    <xf numFmtId="0" fontId="11" fillId="0" borderId="19" xfId="0" applyFont="1" applyBorder="1" applyAlignment="1">
      <alignment horizontal="right"/>
    </xf>
    <xf numFmtId="0" fontId="11" fillId="0" borderId="11" xfId="0" applyFont="1" applyBorder="1" applyAlignment="1">
      <alignment horizontal="right"/>
    </xf>
    <xf numFmtId="176" fontId="10" fillId="0" borderId="18" xfId="0" applyNumberFormat="1" applyFont="1" applyBorder="1" applyAlignment="1">
      <alignment horizontal="right"/>
    </xf>
    <xf numFmtId="176" fontId="10" fillId="0" borderId="19" xfId="0" applyNumberFormat="1" applyFont="1" applyBorder="1" applyAlignment="1">
      <alignment horizontal="right"/>
    </xf>
    <xf numFmtId="176" fontId="10" fillId="0" borderId="22" xfId="0" applyNumberFormat="1" applyFont="1" applyBorder="1" applyAlignment="1">
      <alignment horizontal="right"/>
    </xf>
    <xf numFmtId="176" fontId="11" fillId="0" borderId="18" xfId="0" applyNumberFormat="1" applyFont="1" applyBorder="1" applyAlignment="1">
      <alignment horizontal="right"/>
    </xf>
    <xf numFmtId="176" fontId="11" fillId="0" borderId="19" xfId="0" applyNumberFormat="1" applyFont="1" applyBorder="1" applyAlignment="1">
      <alignment horizontal="right"/>
    </xf>
    <xf numFmtId="176" fontId="11" fillId="0" borderId="11" xfId="0" applyNumberFormat="1" applyFont="1" applyBorder="1" applyAlignment="1">
      <alignment horizontal="right"/>
    </xf>
    <xf numFmtId="0" fontId="8" fillId="0" borderId="13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_Arkusz1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Walutowy 2" xfId="64"/>
    <cellStyle name="Zły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9"/>
  <sheetViews>
    <sheetView tabSelected="1" zoomScale="120" zoomScaleNormal="120" workbookViewId="0" topLeftCell="B1">
      <selection activeCell="I182" sqref="I182"/>
    </sheetView>
  </sheetViews>
  <sheetFormatPr defaultColWidth="8.7109375" defaultRowHeight="12.75"/>
  <cols>
    <col min="1" max="1" width="3.57421875" style="45" bestFit="1" customWidth="1"/>
    <col min="2" max="2" width="62.57421875" style="46" customWidth="1"/>
    <col min="3" max="3" width="20.140625" style="47" customWidth="1"/>
    <col min="4" max="4" width="6.140625" style="46" bestFit="1" customWidth="1"/>
    <col min="5" max="5" width="6.57421875" style="48" bestFit="1" customWidth="1"/>
    <col min="6" max="6" width="9.421875" style="49" customWidth="1"/>
    <col min="7" max="7" width="10.140625" style="46" bestFit="1" customWidth="1"/>
    <col min="8" max="8" width="6.421875" style="46" customWidth="1"/>
    <col min="9" max="9" width="10.8515625" style="46" customWidth="1"/>
    <col min="10" max="10" width="11.421875" style="46" customWidth="1"/>
    <col min="11" max="11" width="10.57421875" style="50" customWidth="1"/>
    <col min="12" max="12" width="9.7109375" style="50" customWidth="1"/>
    <col min="13" max="13" width="8.7109375" style="51" customWidth="1"/>
    <col min="14" max="16384" width="8.7109375" style="46" customWidth="1"/>
  </cols>
  <sheetData>
    <row r="1" spans="9:10" ht="10.5">
      <c r="I1" s="219" t="s">
        <v>190</v>
      </c>
      <c r="J1" s="219"/>
    </row>
    <row r="2" spans="9:10" ht="21.75" customHeight="1">
      <c r="I2" s="219"/>
      <c r="J2" s="219"/>
    </row>
    <row r="3" ht="10.5"/>
    <row r="4" spans="1:13" s="59" customFormat="1" ht="10.5">
      <c r="A4" s="45"/>
      <c r="B4" s="52" t="s">
        <v>55</v>
      </c>
      <c r="C4" s="53"/>
      <c r="D4" s="53"/>
      <c r="E4" s="54"/>
      <c r="F4" s="55"/>
      <c r="G4" s="56"/>
      <c r="H4" s="53"/>
      <c r="I4" s="56"/>
      <c r="J4" s="56"/>
      <c r="K4" s="57"/>
      <c r="L4" s="57"/>
      <c r="M4" s="58"/>
    </row>
    <row r="5" spans="1:12" ht="39">
      <c r="A5" s="60" t="s">
        <v>112</v>
      </c>
      <c r="B5" s="61" t="s">
        <v>0</v>
      </c>
      <c r="C5" s="61" t="s">
        <v>9</v>
      </c>
      <c r="D5" s="61" t="s">
        <v>17</v>
      </c>
      <c r="E5" s="62" t="s">
        <v>1</v>
      </c>
      <c r="F5" s="63" t="s">
        <v>16</v>
      </c>
      <c r="G5" s="64" t="s">
        <v>5</v>
      </c>
      <c r="H5" s="61" t="s">
        <v>56</v>
      </c>
      <c r="I5" s="65" t="s">
        <v>3</v>
      </c>
      <c r="J5" s="65" t="s">
        <v>2</v>
      </c>
      <c r="K5" s="66" t="s">
        <v>10</v>
      </c>
      <c r="L5" s="66" t="s">
        <v>8</v>
      </c>
    </row>
    <row r="6" spans="1:12" s="51" customFormat="1" ht="21">
      <c r="A6" s="67">
        <v>1</v>
      </c>
      <c r="B6" s="68" t="s">
        <v>105</v>
      </c>
      <c r="C6" s="69" t="s">
        <v>108</v>
      </c>
      <c r="D6" s="70" t="s">
        <v>25</v>
      </c>
      <c r="E6" s="71">
        <v>60</v>
      </c>
      <c r="F6" s="72"/>
      <c r="G6" s="43">
        <f>ROUND(F6*(1+H6),2)</f>
        <v>0</v>
      </c>
      <c r="H6" s="44">
        <v>0.08</v>
      </c>
      <c r="I6" s="43">
        <f>ROUND(F6*E6,2)</f>
        <v>0</v>
      </c>
      <c r="J6" s="43">
        <f>ROUND(I6*(1+H6),2)</f>
        <v>0</v>
      </c>
      <c r="K6" s="67"/>
      <c r="L6" s="67"/>
    </row>
    <row r="7" spans="1:12" s="51" customFormat="1" ht="11.25">
      <c r="A7" s="67">
        <v>2</v>
      </c>
      <c r="B7" s="73" t="s">
        <v>30</v>
      </c>
      <c r="C7" s="74" t="s">
        <v>104</v>
      </c>
      <c r="D7" s="70" t="s">
        <v>25</v>
      </c>
      <c r="E7" s="71">
        <v>320</v>
      </c>
      <c r="F7" s="72"/>
      <c r="G7" s="43">
        <f aca="true" t="shared" si="0" ref="G7:G18">ROUND(F7*(1+H7),2)</f>
        <v>0</v>
      </c>
      <c r="H7" s="75">
        <v>0.08</v>
      </c>
      <c r="I7" s="43">
        <f aca="true" t="shared" si="1" ref="I7:I18">ROUND(F7*E7,2)</f>
        <v>0</v>
      </c>
      <c r="J7" s="43">
        <f aca="true" t="shared" si="2" ref="J7:J18">ROUND(I7*(1+H7),2)</f>
        <v>0</v>
      </c>
      <c r="K7" s="67"/>
      <c r="L7" s="67"/>
    </row>
    <row r="8" spans="1:12" s="51" customFormat="1" ht="63">
      <c r="A8" s="67">
        <v>3</v>
      </c>
      <c r="B8" s="76" t="s">
        <v>102</v>
      </c>
      <c r="C8" s="74" t="s">
        <v>103</v>
      </c>
      <c r="D8" s="77" t="s">
        <v>25</v>
      </c>
      <c r="E8" s="78">
        <v>200</v>
      </c>
      <c r="F8" s="79"/>
      <c r="G8" s="43">
        <f t="shared" si="0"/>
        <v>0</v>
      </c>
      <c r="H8" s="80">
        <v>0.08</v>
      </c>
      <c r="I8" s="43">
        <f t="shared" si="1"/>
        <v>0</v>
      </c>
      <c r="J8" s="43">
        <f t="shared" si="2"/>
        <v>0</v>
      </c>
      <c r="K8" s="67"/>
      <c r="L8" s="67"/>
    </row>
    <row r="9" spans="1:12" s="51" customFormat="1" ht="63">
      <c r="A9" s="67">
        <v>4</v>
      </c>
      <c r="B9" s="76" t="s">
        <v>107</v>
      </c>
      <c r="C9" s="74" t="s">
        <v>106</v>
      </c>
      <c r="D9" s="77" t="s">
        <v>25</v>
      </c>
      <c r="E9" s="78">
        <v>1000</v>
      </c>
      <c r="F9" s="79"/>
      <c r="G9" s="43">
        <f t="shared" si="0"/>
        <v>0</v>
      </c>
      <c r="H9" s="80">
        <v>0.08</v>
      </c>
      <c r="I9" s="43">
        <f t="shared" si="1"/>
        <v>0</v>
      </c>
      <c r="J9" s="43">
        <f t="shared" si="2"/>
        <v>0</v>
      </c>
      <c r="K9" s="67"/>
      <c r="L9" s="67"/>
    </row>
    <row r="10" spans="1:12" s="51" customFormat="1" ht="11.25">
      <c r="A10" s="67">
        <v>5</v>
      </c>
      <c r="B10" s="81" t="s">
        <v>52</v>
      </c>
      <c r="C10" s="74" t="s">
        <v>171</v>
      </c>
      <c r="D10" s="77" t="s">
        <v>25</v>
      </c>
      <c r="E10" s="78">
        <v>9000</v>
      </c>
      <c r="F10" s="79"/>
      <c r="G10" s="43">
        <f t="shared" si="0"/>
        <v>0</v>
      </c>
      <c r="H10" s="80">
        <v>0.08</v>
      </c>
      <c r="I10" s="43">
        <f t="shared" si="1"/>
        <v>0</v>
      </c>
      <c r="J10" s="43">
        <f t="shared" si="2"/>
        <v>0</v>
      </c>
      <c r="K10" s="67"/>
      <c r="L10" s="67"/>
    </row>
    <row r="11" spans="1:12" s="51" customFormat="1" ht="11.25">
      <c r="A11" s="67">
        <v>6</v>
      </c>
      <c r="B11" s="211" t="s">
        <v>51</v>
      </c>
      <c r="C11" s="74" t="s">
        <v>172</v>
      </c>
      <c r="D11" s="77" t="s">
        <v>25</v>
      </c>
      <c r="E11" s="78">
        <v>2200</v>
      </c>
      <c r="F11" s="79"/>
      <c r="G11" s="43">
        <f t="shared" si="0"/>
        <v>0</v>
      </c>
      <c r="H11" s="80">
        <v>0.08</v>
      </c>
      <c r="I11" s="43">
        <f t="shared" si="1"/>
        <v>0</v>
      </c>
      <c r="J11" s="43">
        <f t="shared" si="2"/>
        <v>0</v>
      </c>
      <c r="K11" s="67"/>
      <c r="L11" s="67"/>
    </row>
    <row r="12" spans="1:14" s="51" customFormat="1" ht="11.25">
      <c r="A12" s="67">
        <v>7</v>
      </c>
      <c r="B12" s="211"/>
      <c r="C12" s="74" t="s">
        <v>173</v>
      </c>
      <c r="D12" s="77" t="s">
        <v>25</v>
      </c>
      <c r="E12" s="78">
        <v>1670</v>
      </c>
      <c r="F12" s="79"/>
      <c r="G12" s="43">
        <f t="shared" si="0"/>
        <v>0</v>
      </c>
      <c r="H12" s="80">
        <v>0.08</v>
      </c>
      <c r="I12" s="43">
        <f t="shared" si="1"/>
        <v>0</v>
      </c>
      <c r="J12" s="43">
        <f t="shared" si="2"/>
        <v>0</v>
      </c>
      <c r="K12" s="67"/>
      <c r="L12" s="67"/>
      <c r="M12" s="209"/>
      <c r="N12" s="210"/>
    </row>
    <row r="13" spans="1:12" s="51" customFormat="1" ht="11.25">
      <c r="A13" s="67">
        <v>8</v>
      </c>
      <c r="B13" s="81" t="s">
        <v>36</v>
      </c>
      <c r="C13" s="74"/>
      <c r="D13" s="77" t="s">
        <v>25</v>
      </c>
      <c r="E13" s="78">
        <v>1600</v>
      </c>
      <c r="F13" s="79"/>
      <c r="G13" s="43">
        <f t="shared" si="0"/>
        <v>0</v>
      </c>
      <c r="H13" s="80">
        <v>0.08</v>
      </c>
      <c r="I13" s="43">
        <f t="shared" si="1"/>
        <v>0</v>
      </c>
      <c r="J13" s="43">
        <f t="shared" si="2"/>
        <v>0</v>
      </c>
      <c r="K13" s="67"/>
      <c r="L13" s="67"/>
    </row>
    <row r="14" spans="1:12" s="51" customFormat="1" ht="11.25">
      <c r="A14" s="67">
        <v>9</v>
      </c>
      <c r="B14" s="82" t="s">
        <v>31</v>
      </c>
      <c r="C14" s="74"/>
      <c r="D14" s="77" t="s">
        <v>25</v>
      </c>
      <c r="E14" s="78">
        <v>470</v>
      </c>
      <c r="F14" s="79"/>
      <c r="G14" s="43">
        <f t="shared" si="0"/>
        <v>0</v>
      </c>
      <c r="H14" s="80">
        <v>0.08</v>
      </c>
      <c r="I14" s="43">
        <f t="shared" si="1"/>
        <v>0</v>
      </c>
      <c r="J14" s="43">
        <f t="shared" si="2"/>
        <v>0</v>
      </c>
      <c r="K14" s="67"/>
      <c r="L14" s="67"/>
    </row>
    <row r="15" spans="1:12" s="51" customFormat="1" ht="11.25">
      <c r="A15" s="67">
        <v>10</v>
      </c>
      <c r="B15" s="81" t="s">
        <v>32</v>
      </c>
      <c r="C15" s="74" t="s">
        <v>110</v>
      </c>
      <c r="D15" s="70" t="s">
        <v>25</v>
      </c>
      <c r="E15" s="83">
        <v>300</v>
      </c>
      <c r="F15" s="72"/>
      <c r="G15" s="43">
        <f t="shared" si="0"/>
        <v>0</v>
      </c>
      <c r="H15" s="75">
        <v>0.08</v>
      </c>
      <c r="I15" s="43">
        <f t="shared" si="1"/>
        <v>0</v>
      </c>
      <c r="J15" s="43">
        <f t="shared" si="2"/>
        <v>0</v>
      </c>
      <c r="K15" s="67"/>
      <c r="L15" s="67"/>
    </row>
    <row r="16" spans="1:12" s="51" customFormat="1" ht="11.25">
      <c r="A16" s="67">
        <v>11</v>
      </c>
      <c r="B16" s="211" t="s">
        <v>35</v>
      </c>
      <c r="C16" s="74" t="s">
        <v>33</v>
      </c>
      <c r="D16" s="77" t="s">
        <v>25</v>
      </c>
      <c r="E16" s="78">
        <v>1760</v>
      </c>
      <c r="F16" s="79"/>
      <c r="G16" s="43">
        <f t="shared" si="0"/>
        <v>0</v>
      </c>
      <c r="H16" s="80">
        <v>0.08</v>
      </c>
      <c r="I16" s="43">
        <f t="shared" si="1"/>
        <v>0</v>
      </c>
      <c r="J16" s="43">
        <f t="shared" si="2"/>
        <v>0</v>
      </c>
      <c r="K16" s="67"/>
      <c r="L16" s="67"/>
    </row>
    <row r="17" spans="1:12" s="51" customFormat="1" ht="11.25">
      <c r="A17" s="67">
        <v>12</v>
      </c>
      <c r="B17" s="211"/>
      <c r="C17" s="74" t="s">
        <v>34</v>
      </c>
      <c r="D17" s="77" t="s">
        <v>25</v>
      </c>
      <c r="E17" s="84">
        <v>100</v>
      </c>
      <c r="F17" s="79"/>
      <c r="G17" s="43">
        <f t="shared" si="0"/>
        <v>0</v>
      </c>
      <c r="H17" s="80">
        <v>0.08</v>
      </c>
      <c r="I17" s="43">
        <f t="shared" si="1"/>
        <v>0</v>
      </c>
      <c r="J17" s="43">
        <f t="shared" si="2"/>
        <v>0</v>
      </c>
      <c r="K17" s="67"/>
      <c r="L17" s="67"/>
    </row>
    <row r="18" spans="1:12" s="51" customFormat="1" ht="21">
      <c r="A18" s="67">
        <v>13</v>
      </c>
      <c r="B18" s="85" t="s">
        <v>54</v>
      </c>
      <c r="C18" s="74" t="s">
        <v>109</v>
      </c>
      <c r="D18" s="77" t="s">
        <v>25</v>
      </c>
      <c r="E18" s="78">
        <v>730</v>
      </c>
      <c r="F18" s="79"/>
      <c r="G18" s="43">
        <f t="shared" si="0"/>
        <v>0</v>
      </c>
      <c r="H18" s="80">
        <v>0.08</v>
      </c>
      <c r="I18" s="43">
        <f t="shared" si="1"/>
        <v>0</v>
      </c>
      <c r="J18" s="43">
        <f t="shared" si="2"/>
        <v>0</v>
      </c>
      <c r="K18" s="67"/>
      <c r="L18" s="67"/>
    </row>
    <row r="19" spans="1:11" s="51" customFormat="1" ht="10.5">
      <c r="A19" s="47"/>
      <c r="B19" s="86"/>
      <c r="C19" s="87"/>
      <c r="E19" s="88"/>
      <c r="F19" s="46"/>
      <c r="G19" s="89"/>
      <c r="H19" s="90" t="s">
        <v>11</v>
      </c>
      <c r="I19" s="91">
        <f>SUM(I6:I18)</f>
        <v>0</v>
      </c>
      <c r="J19" s="91">
        <f>SUM(J6:J18)</f>
        <v>0</v>
      </c>
      <c r="K19" s="92"/>
    </row>
    <row r="20" spans="1:12" s="51" customFormat="1" ht="10.5">
      <c r="A20" s="93"/>
      <c r="B20" s="212"/>
      <c r="C20" s="212"/>
      <c r="D20" s="212"/>
      <c r="E20" s="212"/>
      <c r="F20" s="212"/>
      <c r="G20" s="212"/>
      <c r="H20" s="212"/>
      <c r="I20" s="46"/>
      <c r="J20" s="46" t="s">
        <v>6</v>
      </c>
      <c r="K20" s="46"/>
      <c r="L20" s="46"/>
    </row>
    <row r="21" spans="1:12" s="51" customFormat="1" ht="10.5">
      <c r="A21" s="93"/>
      <c r="B21" s="212"/>
      <c r="C21" s="212"/>
      <c r="D21" s="212"/>
      <c r="E21" s="212"/>
      <c r="F21" s="212"/>
      <c r="G21" s="212"/>
      <c r="H21" s="212"/>
      <c r="I21" s="46"/>
      <c r="J21" s="45" t="s">
        <v>7</v>
      </c>
      <c r="K21" s="46"/>
      <c r="L21" s="46"/>
    </row>
    <row r="22" spans="1:12" s="51" customFormat="1" ht="10.5">
      <c r="A22" s="45"/>
      <c r="B22" s="52" t="s">
        <v>163</v>
      </c>
      <c r="C22" s="94"/>
      <c r="D22" s="94"/>
      <c r="E22" s="95"/>
      <c r="F22" s="96"/>
      <c r="G22" s="94"/>
      <c r="H22" s="94"/>
      <c r="I22" s="94"/>
      <c r="J22" s="94"/>
      <c r="K22" s="59"/>
      <c r="L22" s="59"/>
    </row>
    <row r="23" spans="1:12" s="51" customFormat="1" ht="39">
      <c r="A23" s="97" t="s">
        <v>112</v>
      </c>
      <c r="B23" s="98" t="s">
        <v>0</v>
      </c>
      <c r="C23" s="99" t="s">
        <v>9</v>
      </c>
      <c r="D23" s="99" t="s">
        <v>17</v>
      </c>
      <c r="E23" s="100" t="s">
        <v>1</v>
      </c>
      <c r="F23" s="101" t="s">
        <v>177</v>
      </c>
      <c r="G23" s="102" t="s">
        <v>5</v>
      </c>
      <c r="H23" s="99" t="s">
        <v>56</v>
      </c>
      <c r="I23" s="102" t="s">
        <v>3</v>
      </c>
      <c r="J23" s="102" t="s">
        <v>2</v>
      </c>
      <c r="K23" s="98" t="s">
        <v>10</v>
      </c>
      <c r="L23" s="98" t="s">
        <v>8</v>
      </c>
    </row>
    <row r="24" spans="1:12" s="51" customFormat="1" ht="52.5">
      <c r="A24" s="103">
        <v>1</v>
      </c>
      <c r="B24" s="81" t="s">
        <v>113</v>
      </c>
      <c r="C24" s="104" t="s">
        <v>114</v>
      </c>
      <c r="D24" s="77" t="s">
        <v>25</v>
      </c>
      <c r="E24" s="105">
        <v>2340</v>
      </c>
      <c r="F24" s="79"/>
      <c r="G24" s="43">
        <f aca="true" t="shared" si="3" ref="G24:G30">ROUND(F24*(1+H24),2)</f>
        <v>0</v>
      </c>
      <c r="H24" s="80">
        <v>0.08</v>
      </c>
      <c r="I24" s="43">
        <f>ROUND(F24*E24,2)</f>
        <v>0</v>
      </c>
      <c r="J24" s="43">
        <f>ROUND(I24*(1+H24),2)</f>
        <v>0</v>
      </c>
      <c r="K24" s="106"/>
      <c r="L24" s="106"/>
    </row>
    <row r="25" spans="1:13" s="51" customFormat="1" ht="42">
      <c r="A25" s="103">
        <v>2</v>
      </c>
      <c r="B25" s="81" t="s">
        <v>115</v>
      </c>
      <c r="C25" s="104" t="s">
        <v>114</v>
      </c>
      <c r="D25" s="77" t="s">
        <v>25</v>
      </c>
      <c r="E25" s="107">
        <v>4500</v>
      </c>
      <c r="F25" s="79"/>
      <c r="G25" s="43">
        <f t="shared" si="3"/>
        <v>0</v>
      </c>
      <c r="H25" s="80">
        <v>0.08</v>
      </c>
      <c r="I25" s="43">
        <f aca="true" t="shared" si="4" ref="I25:I30">ROUND(F25*E25,2)</f>
        <v>0</v>
      </c>
      <c r="J25" s="43">
        <f aca="true" t="shared" si="5" ref="J25:J30">ROUND(I25*(1+H25),2)</f>
        <v>0</v>
      </c>
      <c r="K25" s="108"/>
      <c r="L25" s="108"/>
      <c r="M25" s="86"/>
    </row>
    <row r="26" spans="1:12" s="51" customFormat="1" ht="21">
      <c r="A26" s="103">
        <v>3</v>
      </c>
      <c r="B26" s="213" t="s">
        <v>116</v>
      </c>
      <c r="C26" s="104" t="s">
        <v>114</v>
      </c>
      <c r="D26" s="77" t="s">
        <v>25</v>
      </c>
      <c r="E26" s="107">
        <v>1200</v>
      </c>
      <c r="F26" s="79"/>
      <c r="G26" s="43">
        <f t="shared" si="3"/>
        <v>0</v>
      </c>
      <c r="H26" s="80">
        <v>0.08</v>
      </c>
      <c r="I26" s="43">
        <f t="shared" si="4"/>
        <v>0</v>
      </c>
      <c r="J26" s="43">
        <f t="shared" si="5"/>
        <v>0</v>
      </c>
      <c r="K26" s="108"/>
      <c r="L26" s="108"/>
    </row>
    <row r="27" spans="1:12" s="51" customFormat="1" ht="21">
      <c r="A27" s="103">
        <v>4</v>
      </c>
      <c r="B27" s="214"/>
      <c r="C27" s="109" t="s">
        <v>117</v>
      </c>
      <c r="D27" s="77" t="s">
        <v>25</v>
      </c>
      <c r="E27" s="110">
        <v>720</v>
      </c>
      <c r="F27" s="111"/>
      <c r="G27" s="43">
        <f t="shared" si="3"/>
        <v>0</v>
      </c>
      <c r="H27" s="80">
        <v>0.08</v>
      </c>
      <c r="I27" s="43">
        <f t="shared" si="4"/>
        <v>0</v>
      </c>
      <c r="J27" s="43">
        <f t="shared" si="5"/>
        <v>0</v>
      </c>
      <c r="K27" s="108"/>
      <c r="L27" s="108"/>
    </row>
    <row r="28" spans="1:12" s="51" customFormat="1" ht="42">
      <c r="A28" s="103">
        <v>5</v>
      </c>
      <c r="B28" s="81" t="s">
        <v>118</v>
      </c>
      <c r="C28" s="112" t="s">
        <v>119</v>
      </c>
      <c r="D28" s="77" t="s">
        <v>25</v>
      </c>
      <c r="E28" s="113">
        <v>620</v>
      </c>
      <c r="F28" s="79"/>
      <c r="G28" s="43">
        <f t="shared" si="3"/>
        <v>0</v>
      </c>
      <c r="H28" s="80">
        <v>0.08</v>
      </c>
      <c r="I28" s="43">
        <f t="shared" si="4"/>
        <v>0</v>
      </c>
      <c r="J28" s="43">
        <f t="shared" si="5"/>
        <v>0</v>
      </c>
      <c r="K28" s="114"/>
      <c r="L28" s="115"/>
    </row>
    <row r="29" spans="1:12" s="51" customFormat="1" ht="31.5">
      <c r="A29" s="103">
        <v>6</v>
      </c>
      <c r="B29" s="81" t="s">
        <v>111</v>
      </c>
      <c r="C29" s="116"/>
      <c r="D29" s="77" t="s">
        <v>25</v>
      </c>
      <c r="E29" s="117">
        <v>50</v>
      </c>
      <c r="F29" s="79"/>
      <c r="G29" s="43">
        <f t="shared" si="3"/>
        <v>0</v>
      </c>
      <c r="H29" s="80">
        <v>0.08</v>
      </c>
      <c r="I29" s="43">
        <f t="shared" si="4"/>
        <v>0</v>
      </c>
      <c r="J29" s="43">
        <f t="shared" si="5"/>
        <v>0</v>
      </c>
      <c r="K29" s="108"/>
      <c r="L29" s="108"/>
    </row>
    <row r="30" spans="1:12" s="51" customFormat="1" ht="21">
      <c r="A30" s="103">
        <v>7</v>
      </c>
      <c r="B30" s="81" t="s">
        <v>121</v>
      </c>
      <c r="C30" s="104" t="s">
        <v>120</v>
      </c>
      <c r="D30" s="77" t="s">
        <v>25</v>
      </c>
      <c r="E30" s="105">
        <v>2700</v>
      </c>
      <c r="F30" s="79"/>
      <c r="G30" s="43">
        <f t="shared" si="3"/>
        <v>0</v>
      </c>
      <c r="H30" s="80">
        <v>0.08</v>
      </c>
      <c r="I30" s="43">
        <f t="shared" si="4"/>
        <v>0</v>
      </c>
      <c r="J30" s="43">
        <f t="shared" si="5"/>
        <v>0</v>
      </c>
      <c r="K30" s="108"/>
      <c r="L30" s="108"/>
    </row>
    <row r="31" spans="1:11" s="51" customFormat="1" ht="10.5">
      <c r="A31" s="47"/>
      <c r="B31" s="86"/>
      <c r="C31" s="87"/>
      <c r="E31" s="88"/>
      <c r="F31" s="46"/>
      <c r="G31" s="89"/>
      <c r="H31" s="118" t="s">
        <v>11</v>
      </c>
      <c r="I31" s="91">
        <f>SUM(I24:I30)</f>
        <v>0</v>
      </c>
      <c r="J31" s="91">
        <f>SUM(J24:J30)</f>
        <v>0</v>
      </c>
      <c r="K31" s="92"/>
    </row>
    <row r="32" spans="1:12" s="51" customFormat="1" ht="10.5">
      <c r="A32" s="45"/>
      <c r="B32" s="215"/>
      <c r="C32" s="215"/>
      <c r="D32" s="215"/>
      <c r="E32" s="215"/>
      <c r="F32" s="215"/>
      <c r="G32" s="215"/>
      <c r="H32" s="215"/>
      <c r="I32" s="46"/>
      <c r="J32" s="46"/>
      <c r="K32" s="46"/>
      <c r="L32" s="46"/>
    </row>
    <row r="33" spans="1:12" s="51" customFormat="1" ht="10.5">
      <c r="A33" s="45"/>
      <c r="B33" s="215"/>
      <c r="C33" s="215"/>
      <c r="D33" s="215"/>
      <c r="E33" s="215"/>
      <c r="F33" s="215"/>
      <c r="G33" s="215"/>
      <c r="H33" s="215"/>
      <c r="I33" s="46"/>
      <c r="J33" s="46" t="s">
        <v>6</v>
      </c>
      <c r="K33" s="46"/>
      <c r="L33" s="46"/>
    </row>
    <row r="34" spans="1:12" s="51" customFormat="1" ht="10.5">
      <c r="A34" s="45"/>
      <c r="B34" s="212"/>
      <c r="C34" s="212"/>
      <c r="D34" s="212"/>
      <c r="E34" s="212"/>
      <c r="F34" s="212"/>
      <c r="G34" s="212"/>
      <c r="H34" s="212"/>
      <c r="I34" s="46"/>
      <c r="J34" s="45" t="s">
        <v>7</v>
      </c>
      <c r="K34" s="46"/>
      <c r="L34" s="46"/>
    </row>
    <row r="35" spans="1:13" s="59" customFormat="1" ht="10.5">
      <c r="A35" s="45"/>
      <c r="B35" s="52" t="s">
        <v>164</v>
      </c>
      <c r="C35" s="53"/>
      <c r="D35" s="53"/>
      <c r="E35" s="54"/>
      <c r="F35" s="55"/>
      <c r="G35" s="56"/>
      <c r="H35" s="53"/>
      <c r="I35" s="56"/>
      <c r="J35" s="56"/>
      <c r="K35" s="57"/>
      <c r="L35" s="57"/>
      <c r="M35" s="58"/>
    </row>
    <row r="36" spans="1:12" ht="39">
      <c r="A36" s="97" t="s">
        <v>112</v>
      </c>
      <c r="B36" s="66" t="s">
        <v>0</v>
      </c>
      <c r="C36" s="66" t="s">
        <v>9</v>
      </c>
      <c r="D36" s="66" t="s">
        <v>17</v>
      </c>
      <c r="E36" s="119" t="s">
        <v>1</v>
      </c>
      <c r="F36" s="120" t="s">
        <v>16</v>
      </c>
      <c r="G36" s="64" t="s">
        <v>5</v>
      </c>
      <c r="H36" s="66" t="s">
        <v>56</v>
      </c>
      <c r="I36" s="64" t="s">
        <v>3</v>
      </c>
      <c r="J36" s="64" t="s">
        <v>2</v>
      </c>
      <c r="K36" s="66" t="s">
        <v>10</v>
      </c>
      <c r="L36" s="66" t="s">
        <v>8</v>
      </c>
    </row>
    <row r="37" spans="1:12" s="51" customFormat="1" ht="52.5">
      <c r="A37" s="67">
        <v>1</v>
      </c>
      <c r="B37" s="85" t="s">
        <v>122</v>
      </c>
      <c r="C37" s="121"/>
      <c r="D37" s="77" t="s">
        <v>25</v>
      </c>
      <c r="E37" s="78">
        <v>60</v>
      </c>
      <c r="F37" s="79"/>
      <c r="G37" s="43">
        <f>ROUND(F37*(1+H37),2)</f>
        <v>0</v>
      </c>
      <c r="H37" s="80">
        <v>0.08</v>
      </c>
      <c r="I37" s="43">
        <f>ROUND(F37*E37,2)</f>
        <v>0</v>
      </c>
      <c r="J37" s="43">
        <f>ROUND(I37*(1+H37),2)</f>
        <v>0</v>
      </c>
      <c r="K37" s="67"/>
      <c r="L37" s="67"/>
    </row>
    <row r="38" spans="1:12" s="51" customFormat="1" ht="52.5">
      <c r="A38" s="67">
        <v>2</v>
      </c>
      <c r="B38" s="85" t="s">
        <v>37</v>
      </c>
      <c r="C38" s="85"/>
      <c r="D38" s="77" t="s">
        <v>25</v>
      </c>
      <c r="E38" s="107">
        <v>100</v>
      </c>
      <c r="F38" s="122"/>
      <c r="G38" s="43">
        <f>ROUND(F38*(1+H38),2)</f>
        <v>0</v>
      </c>
      <c r="H38" s="80">
        <v>0.08</v>
      </c>
      <c r="I38" s="43">
        <f>ROUND(F38*E38,2)</f>
        <v>0</v>
      </c>
      <c r="J38" s="43">
        <f>ROUND(I38*(1+H38),2)</f>
        <v>0</v>
      </c>
      <c r="K38" s="123"/>
      <c r="L38" s="123"/>
    </row>
    <row r="39" spans="1:12" s="51" customFormat="1" ht="31.5">
      <c r="A39" s="67">
        <v>3</v>
      </c>
      <c r="B39" s="85" t="s">
        <v>38</v>
      </c>
      <c r="C39" s="85"/>
      <c r="D39" s="77" t="s">
        <v>25</v>
      </c>
      <c r="E39" s="124">
        <v>10</v>
      </c>
      <c r="F39" s="122"/>
      <c r="G39" s="43">
        <f>ROUND(F39*(1+H39),2)</f>
        <v>0</v>
      </c>
      <c r="H39" s="80">
        <v>0.08</v>
      </c>
      <c r="I39" s="43">
        <f>ROUND(F39*E39,2)</f>
        <v>0</v>
      </c>
      <c r="J39" s="43">
        <f>ROUND(I39*(1+H39),2)</f>
        <v>0</v>
      </c>
      <c r="K39" s="123"/>
      <c r="L39" s="123"/>
    </row>
    <row r="40" spans="1:12" ht="10.5">
      <c r="A40" s="125"/>
      <c r="B40" s="126"/>
      <c r="C40" s="127"/>
      <c r="D40" s="128"/>
      <c r="E40" s="88"/>
      <c r="F40" s="46"/>
      <c r="G40" s="89"/>
      <c r="H40" s="118" t="s">
        <v>11</v>
      </c>
      <c r="I40" s="91">
        <f>SUM(I37:I39)</f>
        <v>0</v>
      </c>
      <c r="J40" s="91">
        <f>SUM(J37:J39)</f>
        <v>0</v>
      </c>
      <c r="K40" s="129"/>
      <c r="L40" s="128"/>
    </row>
    <row r="41" spans="5:6" ht="10.5">
      <c r="E41" s="130"/>
      <c r="F41" s="46"/>
    </row>
    <row r="42" spans="5:10" ht="10.5">
      <c r="E42" s="130"/>
      <c r="F42" s="46"/>
      <c r="J42" s="131" t="s">
        <v>6</v>
      </c>
    </row>
    <row r="43" spans="5:10" ht="10.5">
      <c r="E43" s="130"/>
      <c r="F43" s="46"/>
      <c r="J43" s="45" t="s">
        <v>7</v>
      </c>
    </row>
    <row r="44" spans="1:13" s="59" customFormat="1" ht="10.5">
      <c r="A44" s="45"/>
      <c r="B44" s="52" t="s">
        <v>28</v>
      </c>
      <c r="C44" s="53"/>
      <c r="D44" s="53"/>
      <c r="E44" s="54"/>
      <c r="F44" s="55"/>
      <c r="G44" s="56"/>
      <c r="H44" s="53"/>
      <c r="I44" s="56"/>
      <c r="J44" s="56"/>
      <c r="K44" s="57"/>
      <c r="L44" s="57"/>
      <c r="M44" s="58"/>
    </row>
    <row r="45" spans="1:12" ht="39">
      <c r="A45" s="97" t="s">
        <v>112</v>
      </c>
      <c r="B45" s="66" t="s">
        <v>0</v>
      </c>
      <c r="C45" s="66" t="s">
        <v>9</v>
      </c>
      <c r="D45" s="66" t="s">
        <v>17</v>
      </c>
      <c r="E45" s="119" t="s">
        <v>1</v>
      </c>
      <c r="F45" s="120" t="s">
        <v>16</v>
      </c>
      <c r="G45" s="64" t="s">
        <v>5</v>
      </c>
      <c r="H45" s="66" t="s">
        <v>56</v>
      </c>
      <c r="I45" s="64" t="s">
        <v>3</v>
      </c>
      <c r="J45" s="64" t="s">
        <v>2</v>
      </c>
      <c r="K45" s="66" t="s">
        <v>10</v>
      </c>
      <c r="L45" s="66" t="s">
        <v>8</v>
      </c>
    </row>
    <row r="46" spans="1:12" s="51" customFormat="1" ht="11.25">
      <c r="A46" s="132">
        <v>1</v>
      </c>
      <c r="B46" s="216" t="s">
        <v>140</v>
      </c>
      <c r="C46" s="133" t="s">
        <v>123</v>
      </c>
      <c r="D46" s="134" t="s">
        <v>124</v>
      </c>
      <c r="E46" s="135">
        <v>10</v>
      </c>
      <c r="F46" s="136"/>
      <c r="G46" s="43">
        <f aca="true" t="shared" si="6" ref="G46:G66">ROUND(F46*(1+H46),2)</f>
        <v>0</v>
      </c>
      <c r="H46" s="80">
        <v>0.08</v>
      </c>
      <c r="I46" s="43">
        <f>ROUND(F46*E46,2)</f>
        <v>0</v>
      </c>
      <c r="J46" s="43">
        <f>ROUND(I46*(1+H46),2)</f>
        <v>0</v>
      </c>
      <c r="K46" s="67"/>
      <c r="L46" s="67"/>
    </row>
    <row r="47" spans="1:12" s="51" customFormat="1" ht="11.25">
      <c r="A47" s="132">
        <v>2</v>
      </c>
      <c r="B47" s="217"/>
      <c r="C47" s="138" t="s">
        <v>125</v>
      </c>
      <c r="D47" s="134" t="s">
        <v>124</v>
      </c>
      <c r="E47" s="139">
        <v>5</v>
      </c>
      <c r="F47" s="136"/>
      <c r="G47" s="43">
        <f t="shared" si="6"/>
        <v>0</v>
      </c>
      <c r="H47" s="137">
        <v>0.08</v>
      </c>
      <c r="I47" s="43">
        <f aca="true" t="shared" si="7" ref="I47:I66">ROUND(F47*E47,2)</f>
        <v>0</v>
      </c>
      <c r="J47" s="43">
        <f aca="true" t="shared" si="8" ref="J47:J66">ROUND(I47*(1+H47),2)</f>
        <v>0</v>
      </c>
      <c r="K47" s="123"/>
      <c r="L47" s="123"/>
    </row>
    <row r="48" spans="1:12" s="51" customFormat="1" ht="11.25">
      <c r="A48" s="132">
        <v>3</v>
      </c>
      <c r="B48" s="217"/>
      <c r="C48" s="138" t="s">
        <v>126</v>
      </c>
      <c r="D48" s="134" t="s">
        <v>124</v>
      </c>
      <c r="E48" s="139">
        <v>870</v>
      </c>
      <c r="F48" s="136"/>
      <c r="G48" s="43">
        <f t="shared" si="6"/>
        <v>0</v>
      </c>
      <c r="H48" s="137">
        <v>0.08</v>
      </c>
      <c r="I48" s="43">
        <f t="shared" si="7"/>
        <v>0</v>
      </c>
      <c r="J48" s="43">
        <f t="shared" si="8"/>
        <v>0</v>
      </c>
      <c r="K48" s="123"/>
      <c r="L48" s="123"/>
    </row>
    <row r="49" spans="1:12" s="51" customFormat="1" ht="11.25">
      <c r="A49" s="132">
        <v>4</v>
      </c>
      <c r="B49" s="217"/>
      <c r="C49" s="138" t="s">
        <v>127</v>
      </c>
      <c r="D49" s="134" t="s">
        <v>124</v>
      </c>
      <c r="E49" s="139">
        <v>400</v>
      </c>
      <c r="F49" s="136"/>
      <c r="G49" s="43">
        <f t="shared" si="6"/>
        <v>0</v>
      </c>
      <c r="H49" s="137">
        <v>0.08</v>
      </c>
      <c r="I49" s="43">
        <f t="shared" si="7"/>
        <v>0</v>
      </c>
      <c r="J49" s="43">
        <f t="shared" si="8"/>
        <v>0</v>
      </c>
      <c r="K49" s="123"/>
      <c r="L49" s="123"/>
    </row>
    <row r="50" spans="1:12" s="51" customFormat="1" ht="11.25">
      <c r="A50" s="132">
        <v>5</v>
      </c>
      <c r="B50" s="217"/>
      <c r="C50" s="138" t="s">
        <v>128</v>
      </c>
      <c r="D50" s="134" t="s">
        <v>124</v>
      </c>
      <c r="E50" s="139">
        <v>150</v>
      </c>
      <c r="F50" s="136"/>
      <c r="G50" s="43">
        <f t="shared" si="6"/>
        <v>0</v>
      </c>
      <c r="H50" s="137">
        <v>0.08</v>
      </c>
      <c r="I50" s="43">
        <f t="shared" si="7"/>
        <v>0</v>
      </c>
      <c r="J50" s="43">
        <f t="shared" si="8"/>
        <v>0</v>
      </c>
      <c r="K50" s="123"/>
      <c r="L50" s="123"/>
    </row>
    <row r="51" spans="1:12" s="51" customFormat="1" ht="11.25">
      <c r="A51" s="132">
        <v>6</v>
      </c>
      <c r="B51" s="217"/>
      <c r="C51" s="138" t="s">
        <v>129</v>
      </c>
      <c r="D51" s="134" t="s">
        <v>124</v>
      </c>
      <c r="E51" s="139">
        <v>220</v>
      </c>
      <c r="F51" s="136"/>
      <c r="G51" s="43">
        <f t="shared" si="6"/>
        <v>0</v>
      </c>
      <c r="H51" s="137">
        <v>0.08</v>
      </c>
      <c r="I51" s="43">
        <f t="shared" si="7"/>
        <v>0</v>
      </c>
      <c r="J51" s="43">
        <f t="shared" si="8"/>
        <v>0</v>
      </c>
      <c r="K51" s="123"/>
      <c r="L51" s="123"/>
    </row>
    <row r="52" spans="1:12" s="51" customFormat="1" ht="11.25">
      <c r="A52" s="132">
        <v>7</v>
      </c>
      <c r="B52" s="217"/>
      <c r="C52" s="138" t="s">
        <v>130</v>
      </c>
      <c r="D52" s="134" t="s">
        <v>124</v>
      </c>
      <c r="E52" s="139">
        <v>620</v>
      </c>
      <c r="F52" s="136"/>
      <c r="G52" s="43">
        <f t="shared" si="6"/>
        <v>0</v>
      </c>
      <c r="H52" s="137">
        <v>0.08</v>
      </c>
      <c r="I52" s="43">
        <f t="shared" si="7"/>
        <v>0</v>
      </c>
      <c r="J52" s="43">
        <f t="shared" si="8"/>
        <v>0</v>
      </c>
      <c r="K52" s="123"/>
      <c r="L52" s="123"/>
    </row>
    <row r="53" spans="1:12" s="51" customFormat="1" ht="11.25">
      <c r="A53" s="132">
        <v>8</v>
      </c>
      <c r="B53" s="217"/>
      <c r="C53" s="138" t="s">
        <v>131</v>
      </c>
      <c r="D53" s="134" t="s">
        <v>124</v>
      </c>
      <c r="E53" s="139">
        <v>570</v>
      </c>
      <c r="F53" s="136"/>
      <c r="G53" s="43">
        <f t="shared" si="6"/>
        <v>0</v>
      </c>
      <c r="H53" s="137">
        <v>0.08</v>
      </c>
      <c r="I53" s="43">
        <f t="shared" si="7"/>
        <v>0</v>
      </c>
      <c r="J53" s="43">
        <f t="shared" si="8"/>
        <v>0</v>
      </c>
      <c r="K53" s="123"/>
      <c r="L53" s="123"/>
    </row>
    <row r="54" spans="1:12" s="51" customFormat="1" ht="11.25">
      <c r="A54" s="132">
        <v>9</v>
      </c>
      <c r="B54" s="217"/>
      <c r="C54" s="138" t="s">
        <v>132</v>
      </c>
      <c r="D54" s="134" t="s">
        <v>124</v>
      </c>
      <c r="E54" s="139">
        <v>280</v>
      </c>
      <c r="F54" s="136"/>
      <c r="G54" s="43">
        <f t="shared" si="6"/>
        <v>0</v>
      </c>
      <c r="H54" s="137">
        <v>0.08</v>
      </c>
      <c r="I54" s="43">
        <f t="shared" si="7"/>
        <v>0</v>
      </c>
      <c r="J54" s="43">
        <f t="shared" si="8"/>
        <v>0</v>
      </c>
      <c r="K54" s="123"/>
      <c r="L54" s="123"/>
    </row>
    <row r="55" spans="1:12" s="51" customFormat="1" ht="11.25">
      <c r="A55" s="132">
        <v>10</v>
      </c>
      <c r="B55" s="218"/>
      <c r="C55" s="138" t="s">
        <v>133</v>
      </c>
      <c r="D55" s="134" t="s">
        <v>124</v>
      </c>
      <c r="E55" s="139">
        <v>3900</v>
      </c>
      <c r="F55" s="136"/>
      <c r="G55" s="43">
        <f t="shared" si="6"/>
        <v>0</v>
      </c>
      <c r="H55" s="137">
        <v>0.08</v>
      </c>
      <c r="I55" s="43">
        <f t="shared" si="7"/>
        <v>0</v>
      </c>
      <c r="J55" s="43">
        <f t="shared" si="8"/>
        <v>0</v>
      </c>
      <c r="K55" s="123"/>
      <c r="L55" s="123"/>
    </row>
    <row r="56" spans="1:12" s="51" customFormat="1" ht="11.25">
      <c r="A56" s="132">
        <v>11</v>
      </c>
      <c r="B56" s="216" t="s">
        <v>142</v>
      </c>
      <c r="C56" s="138" t="s">
        <v>134</v>
      </c>
      <c r="D56" s="134" t="s">
        <v>124</v>
      </c>
      <c r="E56" s="140">
        <v>10</v>
      </c>
      <c r="F56" s="141"/>
      <c r="G56" s="43">
        <f t="shared" si="6"/>
        <v>0</v>
      </c>
      <c r="H56" s="137">
        <v>0.08</v>
      </c>
      <c r="I56" s="43">
        <f t="shared" si="7"/>
        <v>0</v>
      </c>
      <c r="J56" s="43">
        <f t="shared" si="8"/>
        <v>0</v>
      </c>
      <c r="K56" s="123"/>
      <c r="L56" s="123"/>
    </row>
    <row r="57" spans="1:12" s="51" customFormat="1" ht="11.25">
      <c r="A57" s="132">
        <v>12</v>
      </c>
      <c r="B57" s="217"/>
      <c r="C57" s="138" t="s">
        <v>135</v>
      </c>
      <c r="D57" s="134" t="s">
        <v>124</v>
      </c>
      <c r="E57" s="140">
        <v>10</v>
      </c>
      <c r="F57" s="141"/>
      <c r="G57" s="43">
        <f t="shared" si="6"/>
        <v>0</v>
      </c>
      <c r="H57" s="137">
        <v>0.08</v>
      </c>
      <c r="I57" s="43">
        <f t="shared" si="7"/>
        <v>0</v>
      </c>
      <c r="J57" s="43">
        <f t="shared" si="8"/>
        <v>0</v>
      </c>
      <c r="K57" s="123"/>
      <c r="L57" s="123"/>
    </row>
    <row r="58" spans="1:12" s="51" customFormat="1" ht="11.25">
      <c r="A58" s="132">
        <v>13</v>
      </c>
      <c r="B58" s="217"/>
      <c r="C58" s="138" t="s">
        <v>136</v>
      </c>
      <c r="D58" s="134" t="s">
        <v>124</v>
      </c>
      <c r="E58" s="140">
        <v>10</v>
      </c>
      <c r="F58" s="141"/>
      <c r="G58" s="43">
        <f t="shared" si="6"/>
        <v>0</v>
      </c>
      <c r="H58" s="137">
        <v>0.08</v>
      </c>
      <c r="I58" s="43">
        <f t="shared" si="7"/>
        <v>0</v>
      </c>
      <c r="J58" s="43">
        <f t="shared" si="8"/>
        <v>0</v>
      </c>
      <c r="K58" s="123"/>
      <c r="L58" s="123"/>
    </row>
    <row r="59" spans="1:12" s="51" customFormat="1" ht="11.25">
      <c r="A59" s="132">
        <v>14</v>
      </c>
      <c r="B59" s="217"/>
      <c r="C59" s="138" t="s">
        <v>137</v>
      </c>
      <c r="D59" s="134" t="s">
        <v>124</v>
      </c>
      <c r="E59" s="140">
        <v>10</v>
      </c>
      <c r="F59" s="141"/>
      <c r="G59" s="43">
        <f t="shared" si="6"/>
        <v>0</v>
      </c>
      <c r="H59" s="137">
        <v>0.08</v>
      </c>
      <c r="I59" s="43">
        <f t="shared" si="7"/>
        <v>0</v>
      </c>
      <c r="J59" s="43">
        <f t="shared" si="8"/>
        <v>0</v>
      </c>
      <c r="K59" s="123"/>
      <c r="L59" s="123"/>
    </row>
    <row r="60" spans="1:12" s="51" customFormat="1" ht="11.25">
      <c r="A60" s="132">
        <v>15</v>
      </c>
      <c r="B60" s="217"/>
      <c r="C60" s="138" t="s">
        <v>131</v>
      </c>
      <c r="D60" s="134" t="s">
        <v>124</v>
      </c>
      <c r="E60" s="140">
        <v>10</v>
      </c>
      <c r="F60" s="141"/>
      <c r="G60" s="43">
        <f t="shared" si="6"/>
        <v>0</v>
      </c>
      <c r="H60" s="137">
        <v>0.08</v>
      </c>
      <c r="I60" s="43">
        <f t="shared" si="7"/>
        <v>0</v>
      </c>
      <c r="J60" s="43">
        <f t="shared" si="8"/>
        <v>0</v>
      </c>
      <c r="K60" s="123"/>
      <c r="L60" s="123"/>
    </row>
    <row r="61" spans="1:12" s="51" customFormat="1" ht="11.25">
      <c r="A61" s="132">
        <v>16</v>
      </c>
      <c r="B61" s="217"/>
      <c r="C61" s="138" t="s">
        <v>138</v>
      </c>
      <c r="D61" s="134" t="s">
        <v>124</v>
      </c>
      <c r="E61" s="140">
        <v>10</v>
      </c>
      <c r="F61" s="142"/>
      <c r="G61" s="43">
        <f t="shared" si="6"/>
        <v>0</v>
      </c>
      <c r="H61" s="137">
        <v>0.08</v>
      </c>
      <c r="I61" s="43">
        <f t="shared" si="7"/>
        <v>0</v>
      </c>
      <c r="J61" s="43">
        <f t="shared" si="8"/>
        <v>0</v>
      </c>
      <c r="K61" s="123"/>
      <c r="L61" s="123"/>
    </row>
    <row r="62" spans="1:12" s="51" customFormat="1" ht="11.25">
      <c r="A62" s="132">
        <v>17</v>
      </c>
      <c r="B62" s="218"/>
      <c r="C62" s="138" t="s">
        <v>139</v>
      </c>
      <c r="D62" s="134" t="s">
        <v>124</v>
      </c>
      <c r="E62" s="140">
        <v>10</v>
      </c>
      <c r="F62" s="142"/>
      <c r="G62" s="43">
        <f t="shared" si="6"/>
        <v>0</v>
      </c>
      <c r="H62" s="137">
        <v>0.08</v>
      </c>
      <c r="I62" s="43">
        <f t="shared" si="7"/>
        <v>0</v>
      </c>
      <c r="J62" s="43">
        <f t="shared" si="8"/>
        <v>0</v>
      </c>
      <c r="K62" s="123"/>
      <c r="L62" s="123"/>
    </row>
    <row r="63" spans="1:12" s="51" customFormat="1" ht="21">
      <c r="A63" s="132">
        <v>18</v>
      </c>
      <c r="B63" s="143" t="s">
        <v>141</v>
      </c>
      <c r="C63" s="138" t="s">
        <v>139</v>
      </c>
      <c r="D63" s="134" t="s">
        <v>124</v>
      </c>
      <c r="E63" s="139">
        <v>100</v>
      </c>
      <c r="F63" s="141"/>
      <c r="G63" s="43">
        <f t="shared" si="6"/>
        <v>0</v>
      </c>
      <c r="H63" s="137">
        <v>0.08</v>
      </c>
      <c r="I63" s="43">
        <f t="shared" si="7"/>
        <v>0</v>
      </c>
      <c r="J63" s="43">
        <f t="shared" si="8"/>
        <v>0</v>
      </c>
      <c r="K63" s="123"/>
      <c r="L63" s="123"/>
    </row>
    <row r="64" spans="1:12" s="51" customFormat="1" ht="31.5">
      <c r="A64" s="132">
        <v>19</v>
      </c>
      <c r="B64" s="144" t="s">
        <v>143</v>
      </c>
      <c r="C64" s="138" t="s">
        <v>144</v>
      </c>
      <c r="D64" s="134" t="s">
        <v>147</v>
      </c>
      <c r="E64" s="139">
        <v>30</v>
      </c>
      <c r="F64" s="141"/>
      <c r="G64" s="43">
        <f t="shared" si="6"/>
        <v>0</v>
      </c>
      <c r="H64" s="137">
        <v>0.08</v>
      </c>
      <c r="I64" s="43">
        <f t="shared" si="7"/>
        <v>0</v>
      </c>
      <c r="J64" s="43">
        <f t="shared" si="8"/>
        <v>0</v>
      </c>
      <c r="K64" s="123"/>
      <c r="L64" s="123"/>
    </row>
    <row r="65" spans="1:12" s="51" customFormat="1" ht="11.25">
      <c r="A65" s="132">
        <v>20</v>
      </c>
      <c r="B65" s="232" t="s">
        <v>39</v>
      </c>
      <c r="C65" s="138" t="s">
        <v>145</v>
      </c>
      <c r="D65" s="134" t="s">
        <v>124</v>
      </c>
      <c r="E65" s="139">
        <v>40</v>
      </c>
      <c r="F65" s="141"/>
      <c r="G65" s="43">
        <f t="shared" si="6"/>
        <v>0</v>
      </c>
      <c r="H65" s="137">
        <v>0.08</v>
      </c>
      <c r="I65" s="43">
        <f t="shared" si="7"/>
        <v>0</v>
      </c>
      <c r="J65" s="43">
        <f t="shared" si="8"/>
        <v>0</v>
      </c>
      <c r="K65" s="123"/>
      <c r="L65" s="123"/>
    </row>
    <row r="66" spans="1:13" s="51" customFormat="1" ht="11.25">
      <c r="A66" s="132">
        <v>21</v>
      </c>
      <c r="B66" s="233"/>
      <c r="C66" s="138" t="s">
        <v>146</v>
      </c>
      <c r="D66" s="134" t="s">
        <v>124</v>
      </c>
      <c r="E66" s="139">
        <v>90</v>
      </c>
      <c r="F66" s="141"/>
      <c r="G66" s="43">
        <f t="shared" si="6"/>
        <v>0</v>
      </c>
      <c r="H66" s="137">
        <v>0.08</v>
      </c>
      <c r="I66" s="43">
        <f t="shared" si="7"/>
        <v>0</v>
      </c>
      <c r="J66" s="43">
        <f t="shared" si="8"/>
        <v>0</v>
      </c>
      <c r="K66" s="123"/>
      <c r="L66" s="123"/>
      <c r="M66" s="145"/>
    </row>
    <row r="67" spans="1:12" ht="10.5">
      <c r="A67" s="146"/>
      <c r="B67" s="147"/>
      <c r="C67" s="148"/>
      <c r="D67" s="149"/>
      <c r="E67" s="150"/>
      <c r="F67" s="151"/>
      <c r="G67" s="152"/>
      <c r="H67" s="153" t="s">
        <v>11</v>
      </c>
      <c r="I67" s="154">
        <f>SUM(I46:I66)</f>
        <v>0</v>
      </c>
      <c r="J67" s="154">
        <f>SUM(J46:J66)</f>
        <v>0</v>
      </c>
      <c r="K67" s="129"/>
      <c r="L67" s="128"/>
    </row>
    <row r="68" spans="5:10" ht="10.5">
      <c r="E68" s="130"/>
      <c r="F68" s="46"/>
      <c r="J68" s="131" t="s">
        <v>6</v>
      </c>
    </row>
    <row r="69" spans="5:10" ht="10.5">
      <c r="E69" s="130"/>
      <c r="F69" s="46"/>
      <c r="J69" s="45" t="s">
        <v>7</v>
      </c>
    </row>
    <row r="70" spans="2:12" ht="10.5">
      <c r="B70" s="52" t="s">
        <v>165</v>
      </c>
      <c r="C70" s="94"/>
      <c r="D70" s="94"/>
      <c r="E70" s="95"/>
      <c r="F70" s="96"/>
      <c r="G70" s="94"/>
      <c r="H70" s="94"/>
      <c r="I70" s="94"/>
      <c r="J70" s="94"/>
      <c r="K70" s="59"/>
      <c r="L70" s="59"/>
    </row>
    <row r="71" spans="1:12" ht="39">
      <c r="A71" s="97" t="s">
        <v>112</v>
      </c>
      <c r="B71" s="98" t="s">
        <v>0</v>
      </c>
      <c r="C71" s="99" t="s">
        <v>9</v>
      </c>
      <c r="D71" s="99" t="s">
        <v>17</v>
      </c>
      <c r="E71" s="100" t="s">
        <v>1</v>
      </c>
      <c r="F71" s="155" t="s">
        <v>177</v>
      </c>
      <c r="G71" s="102" t="s">
        <v>5</v>
      </c>
      <c r="H71" s="99" t="s">
        <v>56</v>
      </c>
      <c r="I71" s="102" t="s">
        <v>3</v>
      </c>
      <c r="J71" s="102" t="s">
        <v>2</v>
      </c>
      <c r="K71" s="98" t="s">
        <v>10</v>
      </c>
      <c r="L71" s="98" t="s">
        <v>8</v>
      </c>
    </row>
    <row r="72" spans="1:12" ht="10.5">
      <c r="A72" s="103">
        <v>1</v>
      </c>
      <c r="B72" s="220" t="s">
        <v>41</v>
      </c>
      <c r="C72" s="104" t="s">
        <v>46</v>
      </c>
      <c r="D72" s="223" t="s">
        <v>25</v>
      </c>
      <c r="E72" s="234">
        <v>1900</v>
      </c>
      <c r="F72" s="229"/>
      <c r="G72" s="237">
        <f>ROUND(F72*(1+H72),2)</f>
        <v>0</v>
      </c>
      <c r="H72" s="137">
        <v>0.08</v>
      </c>
      <c r="I72" s="237">
        <f>ROUND(F72*E72,2)</f>
        <v>0</v>
      </c>
      <c r="J72" s="237">
        <f>ROUND(I72*(1+H72),2)</f>
        <v>0</v>
      </c>
      <c r="K72" s="106"/>
      <c r="L72" s="106"/>
    </row>
    <row r="73" spans="1:12" ht="10.5">
      <c r="A73" s="103">
        <v>2</v>
      </c>
      <c r="B73" s="221"/>
      <c r="C73" s="104" t="s">
        <v>47</v>
      </c>
      <c r="D73" s="224"/>
      <c r="E73" s="235"/>
      <c r="F73" s="230"/>
      <c r="G73" s="238"/>
      <c r="H73" s="137">
        <v>0.08</v>
      </c>
      <c r="I73" s="238"/>
      <c r="J73" s="238"/>
      <c r="K73" s="106"/>
      <c r="L73" s="106"/>
    </row>
    <row r="74" spans="1:12" ht="10.5">
      <c r="A74" s="103">
        <v>3</v>
      </c>
      <c r="B74" s="221"/>
      <c r="C74" s="104" t="s">
        <v>48</v>
      </c>
      <c r="D74" s="224"/>
      <c r="E74" s="235"/>
      <c r="F74" s="230"/>
      <c r="G74" s="238"/>
      <c r="H74" s="137">
        <v>0.08</v>
      </c>
      <c r="I74" s="238"/>
      <c r="J74" s="238"/>
      <c r="K74" s="106"/>
      <c r="L74" s="106"/>
    </row>
    <row r="75" spans="1:12" ht="10.5">
      <c r="A75" s="103">
        <v>4</v>
      </c>
      <c r="B75" s="221"/>
      <c r="C75" s="104" t="s">
        <v>44</v>
      </c>
      <c r="D75" s="224"/>
      <c r="E75" s="235"/>
      <c r="F75" s="230"/>
      <c r="G75" s="238"/>
      <c r="H75" s="137">
        <v>0.08</v>
      </c>
      <c r="I75" s="238"/>
      <c r="J75" s="238"/>
      <c r="K75" s="106"/>
      <c r="L75" s="106"/>
    </row>
    <row r="76" spans="1:12" ht="10.5">
      <c r="A76" s="103">
        <v>5</v>
      </c>
      <c r="B76" s="221"/>
      <c r="C76" s="104" t="s">
        <v>49</v>
      </c>
      <c r="D76" s="224"/>
      <c r="E76" s="235"/>
      <c r="F76" s="230"/>
      <c r="G76" s="238"/>
      <c r="H76" s="137">
        <v>0.08</v>
      </c>
      <c r="I76" s="238"/>
      <c r="J76" s="238"/>
      <c r="K76" s="106"/>
      <c r="L76" s="106"/>
    </row>
    <row r="77" spans="1:12" ht="10.5">
      <c r="A77" s="103">
        <v>6</v>
      </c>
      <c r="B77" s="221"/>
      <c r="C77" s="104" t="s">
        <v>148</v>
      </c>
      <c r="D77" s="224"/>
      <c r="E77" s="235"/>
      <c r="F77" s="230"/>
      <c r="G77" s="238"/>
      <c r="H77" s="137">
        <v>0.08</v>
      </c>
      <c r="I77" s="238"/>
      <c r="J77" s="238"/>
      <c r="K77" s="106"/>
      <c r="L77" s="106"/>
    </row>
    <row r="78" spans="1:12" ht="10.5">
      <c r="A78" s="103">
        <v>7</v>
      </c>
      <c r="B78" s="222"/>
      <c r="C78" s="104" t="s">
        <v>45</v>
      </c>
      <c r="D78" s="225"/>
      <c r="E78" s="236"/>
      <c r="F78" s="231"/>
      <c r="G78" s="239"/>
      <c r="H78" s="137">
        <v>0.08</v>
      </c>
      <c r="I78" s="239"/>
      <c r="J78" s="239"/>
      <c r="K78" s="106"/>
      <c r="L78" s="106"/>
    </row>
    <row r="79" spans="1:12" ht="10.5">
      <c r="A79" s="103">
        <v>8</v>
      </c>
      <c r="B79" s="220" t="s">
        <v>43</v>
      </c>
      <c r="C79" s="156" t="s">
        <v>46</v>
      </c>
      <c r="D79" s="223" t="s">
        <v>25</v>
      </c>
      <c r="E79" s="226">
        <v>71800</v>
      </c>
      <c r="F79" s="229"/>
      <c r="G79" s="237">
        <f>ROUND(F79*(1+H79),2)</f>
        <v>0</v>
      </c>
      <c r="H79" s="240">
        <v>0.08</v>
      </c>
      <c r="I79" s="237">
        <f>ROUND(F79*E79,2)</f>
        <v>0</v>
      </c>
      <c r="J79" s="237">
        <f>ROUND(I79*(1+H79),2)</f>
        <v>0</v>
      </c>
      <c r="K79" s="108"/>
      <c r="L79" s="108"/>
    </row>
    <row r="80" spans="1:12" ht="10.5">
      <c r="A80" s="103">
        <v>9</v>
      </c>
      <c r="B80" s="221"/>
      <c r="C80" s="109" t="s">
        <v>47</v>
      </c>
      <c r="D80" s="224"/>
      <c r="E80" s="227"/>
      <c r="F80" s="230"/>
      <c r="G80" s="238"/>
      <c r="H80" s="241"/>
      <c r="I80" s="238"/>
      <c r="J80" s="238"/>
      <c r="K80" s="108"/>
      <c r="L80" s="108"/>
    </row>
    <row r="81" spans="1:12" ht="10.5">
      <c r="A81" s="103">
        <v>10</v>
      </c>
      <c r="B81" s="221"/>
      <c r="C81" s="109" t="s">
        <v>48</v>
      </c>
      <c r="D81" s="224"/>
      <c r="E81" s="227"/>
      <c r="F81" s="230"/>
      <c r="G81" s="238"/>
      <c r="H81" s="241"/>
      <c r="I81" s="238"/>
      <c r="J81" s="238"/>
      <c r="K81" s="108"/>
      <c r="L81" s="108"/>
    </row>
    <row r="82" spans="1:12" ht="10.5">
      <c r="A82" s="103">
        <v>11</v>
      </c>
      <c r="B82" s="221"/>
      <c r="C82" s="109" t="s">
        <v>44</v>
      </c>
      <c r="D82" s="224"/>
      <c r="E82" s="227"/>
      <c r="F82" s="230"/>
      <c r="G82" s="238"/>
      <c r="H82" s="241"/>
      <c r="I82" s="238"/>
      <c r="J82" s="238"/>
      <c r="K82" s="108"/>
      <c r="L82" s="108"/>
    </row>
    <row r="83" spans="1:12" ht="10.5">
      <c r="A83" s="103">
        <v>12</v>
      </c>
      <c r="B83" s="221"/>
      <c r="C83" s="109" t="s">
        <v>49</v>
      </c>
      <c r="D83" s="224"/>
      <c r="E83" s="227"/>
      <c r="F83" s="230"/>
      <c r="G83" s="238"/>
      <c r="H83" s="241"/>
      <c r="I83" s="238"/>
      <c r="J83" s="238"/>
      <c r="K83" s="108"/>
      <c r="L83" s="108"/>
    </row>
    <row r="84" spans="1:12" ht="10.5">
      <c r="A84" s="103">
        <v>13</v>
      </c>
      <c r="B84" s="221"/>
      <c r="C84" s="104" t="s">
        <v>148</v>
      </c>
      <c r="D84" s="224"/>
      <c r="E84" s="227"/>
      <c r="F84" s="230"/>
      <c r="G84" s="238"/>
      <c r="H84" s="241"/>
      <c r="I84" s="238"/>
      <c r="J84" s="238"/>
      <c r="K84" s="108"/>
      <c r="L84" s="108"/>
    </row>
    <row r="85" spans="1:12" ht="10.5">
      <c r="A85" s="103">
        <v>14</v>
      </c>
      <c r="B85" s="222"/>
      <c r="C85" s="109" t="s">
        <v>45</v>
      </c>
      <c r="D85" s="225"/>
      <c r="E85" s="228"/>
      <c r="F85" s="231"/>
      <c r="G85" s="239"/>
      <c r="H85" s="242"/>
      <c r="I85" s="239"/>
      <c r="J85" s="239"/>
      <c r="K85" s="108"/>
      <c r="L85" s="108"/>
    </row>
    <row r="86" spans="1:13" ht="10.5">
      <c r="A86" s="103">
        <v>15</v>
      </c>
      <c r="B86" s="220" t="s">
        <v>42</v>
      </c>
      <c r="C86" s="109" t="s">
        <v>46</v>
      </c>
      <c r="D86" s="223" t="s">
        <v>25</v>
      </c>
      <c r="E86" s="226">
        <v>26500</v>
      </c>
      <c r="F86" s="229"/>
      <c r="G86" s="237">
        <f>ROUND(F86*(1+H86),2)</f>
        <v>0</v>
      </c>
      <c r="H86" s="240">
        <v>0.08</v>
      </c>
      <c r="I86" s="237">
        <f>ROUND(F86*E86,2)</f>
        <v>0</v>
      </c>
      <c r="J86" s="237">
        <f>ROUND(I86*(1+H86),2)</f>
        <v>0</v>
      </c>
      <c r="K86" s="108"/>
      <c r="L86" s="108"/>
      <c r="M86" s="209"/>
    </row>
    <row r="87" spans="1:13" ht="10.5">
      <c r="A87" s="103">
        <v>16</v>
      </c>
      <c r="B87" s="221"/>
      <c r="C87" s="109" t="s">
        <v>47</v>
      </c>
      <c r="D87" s="224"/>
      <c r="E87" s="227"/>
      <c r="F87" s="230"/>
      <c r="G87" s="238"/>
      <c r="H87" s="241"/>
      <c r="I87" s="238"/>
      <c r="J87" s="238"/>
      <c r="K87" s="108"/>
      <c r="L87" s="108"/>
      <c r="M87" s="209"/>
    </row>
    <row r="88" spans="1:13" ht="10.5">
      <c r="A88" s="103">
        <v>17</v>
      </c>
      <c r="B88" s="221"/>
      <c r="C88" s="109" t="s">
        <v>48</v>
      </c>
      <c r="D88" s="224"/>
      <c r="E88" s="227"/>
      <c r="F88" s="230"/>
      <c r="G88" s="238"/>
      <c r="H88" s="241"/>
      <c r="I88" s="238"/>
      <c r="J88" s="238"/>
      <c r="K88" s="108"/>
      <c r="L88" s="108"/>
      <c r="M88" s="209"/>
    </row>
    <row r="89" spans="1:13" ht="10.5">
      <c r="A89" s="103">
        <v>18</v>
      </c>
      <c r="B89" s="221"/>
      <c r="C89" s="109" t="s">
        <v>44</v>
      </c>
      <c r="D89" s="224"/>
      <c r="E89" s="227"/>
      <c r="F89" s="230"/>
      <c r="G89" s="238"/>
      <c r="H89" s="241"/>
      <c r="I89" s="238"/>
      <c r="J89" s="238"/>
      <c r="K89" s="108"/>
      <c r="L89" s="108"/>
      <c r="M89" s="209"/>
    </row>
    <row r="90" spans="1:13" ht="10.5">
      <c r="A90" s="103">
        <v>19</v>
      </c>
      <c r="B90" s="221"/>
      <c r="C90" s="109" t="s">
        <v>49</v>
      </c>
      <c r="D90" s="224"/>
      <c r="E90" s="227"/>
      <c r="F90" s="230"/>
      <c r="G90" s="238"/>
      <c r="H90" s="241"/>
      <c r="I90" s="238"/>
      <c r="J90" s="238"/>
      <c r="K90" s="108"/>
      <c r="L90" s="108"/>
      <c r="M90" s="209"/>
    </row>
    <row r="91" spans="1:13" ht="10.5">
      <c r="A91" s="103">
        <v>20</v>
      </c>
      <c r="B91" s="221"/>
      <c r="C91" s="109" t="s">
        <v>50</v>
      </c>
      <c r="D91" s="224"/>
      <c r="E91" s="227"/>
      <c r="F91" s="230"/>
      <c r="G91" s="238"/>
      <c r="H91" s="241"/>
      <c r="I91" s="238"/>
      <c r="J91" s="238"/>
      <c r="K91" s="108"/>
      <c r="L91" s="108"/>
      <c r="M91" s="209"/>
    </row>
    <row r="92" spans="1:13" ht="10.5">
      <c r="A92" s="103">
        <v>21</v>
      </c>
      <c r="B92" s="222"/>
      <c r="C92" s="109" t="s">
        <v>45</v>
      </c>
      <c r="D92" s="225"/>
      <c r="E92" s="228"/>
      <c r="F92" s="231"/>
      <c r="G92" s="239"/>
      <c r="H92" s="242"/>
      <c r="I92" s="239"/>
      <c r="J92" s="239"/>
      <c r="K92" s="108"/>
      <c r="L92" s="108"/>
      <c r="M92" s="209"/>
    </row>
    <row r="93" spans="1:12" ht="11.25">
      <c r="A93" s="103">
        <v>22</v>
      </c>
      <c r="B93" s="85" t="s">
        <v>40</v>
      </c>
      <c r="C93" s="109"/>
      <c r="D93" s="77" t="s">
        <v>25</v>
      </c>
      <c r="E93" s="157">
        <v>226800</v>
      </c>
      <c r="F93" s="158"/>
      <c r="G93" s="43">
        <f>ROUND(F93*(1+H93),2)</f>
        <v>0</v>
      </c>
      <c r="H93" s="137">
        <v>0.08</v>
      </c>
      <c r="I93" s="43">
        <f>ROUND(F93*E93,2)</f>
        <v>0</v>
      </c>
      <c r="J93" s="43">
        <f>ROUND(I93*(1+H93),2)</f>
        <v>0</v>
      </c>
      <c r="K93" s="108"/>
      <c r="L93" s="108"/>
    </row>
    <row r="94" spans="1:12" ht="10.5">
      <c r="A94" s="47"/>
      <c r="B94" s="86"/>
      <c r="C94" s="87"/>
      <c r="D94" s="51"/>
      <c r="E94" s="88"/>
      <c r="F94" s="46"/>
      <c r="G94" s="89"/>
      <c r="H94" s="118" t="s">
        <v>11</v>
      </c>
      <c r="I94" s="91">
        <f>SUM(I72:I93)</f>
        <v>0</v>
      </c>
      <c r="J94" s="91">
        <f>SUM(J72:J93)</f>
        <v>0</v>
      </c>
      <c r="K94" s="92"/>
      <c r="L94" s="51"/>
    </row>
    <row r="95" spans="2:12" ht="10.5">
      <c r="B95" s="215"/>
      <c r="C95" s="215"/>
      <c r="D95" s="215"/>
      <c r="E95" s="215"/>
      <c r="F95" s="215"/>
      <c r="G95" s="215"/>
      <c r="H95" s="215"/>
      <c r="K95" s="46"/>
      <c r="L95" s="46"/>
    </row>
    <row r="96" spans="1:18" s="51" customFormat="1" ht="10.5">
      <c r="A96" s="45"/>
      <c r="B96" s="215"/>
      <c r="C96" s="215"/>
      <c r="D96" s="215"/>
      <c r="E96" s="215"/>
      <c r="F96" s="215"/>
      <c r="G96" s="215"/>
      <c r="H96" s="215"/>
      <c r="I96" s="46"/>
      <c r="J96" s="46" t="s">
        <v>6</v>
      </c>
      <c r="K96" s="46"/>
      <c r="L96" s="46"/>
      <c r="N96" s="46"/>
      <c r="O96" s="46"/>
      <c r="P96" s="46"/>
      <c r="Q96" s="46"/>
      <c r="R96" s="46"/>
    </row>
    <row r="97" spans="1:18" s="51" customFormat="1" ht="10.5">
      <c r="A97" s="45"/>
      <c r="B97" s="215"/>
      <c r="C97" s="215"/>
      <c r="D97" s="215"/>
      <c r="E97" s="215"/>
      <c r="F97" s="215"/>
      <c r="G97" s="215"/>
      <c r="H97" s="215"/>
      <c r="I97" s="46"/>
      <c r="J97" s="45" t="s">
        <v>7</v>
      </c>
      <c r="K97" s="46"/>
      <c r="L97" s="46"/>
      <c r="N97" s="46"/>
      <c r="O97" s="46"/>
      <c r="P97" s="46"/>
      <c r="Q97" s="46"/>
      <c r="R97" s="46"/>
    </row>
    <row r="98" spans="1:18" s="51" customFormat="1" ht="10.5">
      <c r="A98" s="45"/>
      <c r="B98" s="159" t="s">
        <v>29</v>
      </c>
      <c r="C98" s="47"/>
      <c r="D98" s="46"/>
      <c r="E98" s="48"/>
      <c r="F98" s="49"/>
      <c r="G98" s="46"/>
      <c r="H98" s="46"/>
      <c r="I98" s="46"/>
      <c r="J98" s="46"/>
      <c r="K98" s="50"/>
      <c r="L98" s="50"/>
      <c r="N98" s="46"/>
      <c r="O98" s="46"/>
      <c r="P98" s="46"/>
      <c r="Q98" s="46"/>
      <c r="R98" s="46"/>
    </row>
    <row r="99" spans="1:18" s="51" customFormat="1" ht="39">
      <c r="A99" s="97" t="s">
        <v>112</v>
      </c>
      <c r="B99" s="98" t="s">
        <v>0</v>
      </c>
      <c r="C99" s="98" t="s">
        <v>9</v>
      </c>
      <c r="D99" s="98" t="s">
        <v>17</v>
      </c>
      <c r="E99" s="98" t="s">
        <v>1</v>
      </c>
      <c r="F99" s="160" t="s">
        <v>177</v>
      </c>
      <c r="G99" s="161" t="s">
        <v>5</v>
      </c>
      <c r="H99" s="98" t="s">
        <v>56</v>
      </c>
      <c r="I99" s="161" t="s">
        <v>3</v>
      </c>
      <c r="J99" s="161" t="s">
        <v>2</v>
      </c>
      <c r="K99" s="98" t="s">
        <v>10</v>
      </c>
      <c r="L99" s="98" t="s">
        <v>8</v>
      </c>
      <c r="N99" s="46"/>
      <c r="O99" s="46"/>
      <c r="P99" s="46"/>
      <c r="Q99" s="46"/>
      <c r="R99" s="46"/>
    </row>
    <row r="100" spans="1:12" s="51" customFormat="1" ht="21">
      <c r="A100" s="67">
        <v>1</v>
      </c>
      <c r="B100" s="162" t="s">
        <v>58</v>
      </c>
      <c r="C100" s="77" t="s">
        <v>59</v>
      </c>
      <c r="D100" s="77" t="s">
        <v>60</v>
      </c>
      <c r="E100" s="163">
        <v>10</v>
      </c>
      <c r="F100" s="79"/>
      <c r="G100" s="43">
        <f aca="true" t="shared" si="9" ref="G100:G105">ROUND(F100*(1+H100),2)</f>
        <v>0</v>
      </c>
      <c r="H100" s="137">
        <v>0.08</v>
      </c>
      <c r="I100" s="43">
        <f aca="true" t="shared" si="10" ref="I100:I105">ROUND(F100*E100,2)</f>
        <v>0</v>
      </c>
      <c r="J100" s="43">
        <f aca="true" t="shared" si="11" ref="J100:J105">ROUND(I100*(1+H100),2)</f>
        <v>0</v>
      </c>
      <c r="K100" s="67"/>
      <c r="L100" s="67"/>
    </row>
    <row r="101" spans="1:12" s="51" customFormat="1" ht="11.25">
      <c r="A101" s="67">
        <v>2</v>
      </c>
      <c r="B101" s="213" t="s">
        <v>61</v>
      </c>
      <c r="C101" s="77" t="s">
        <v>62</v>
      </c>
      <c r="D101" s="77" t="s">
        <v>60</v>
      </c>
      <c r="E101" s="163">
        <v>400</v>
      </c>
      <c r="F101" s="79"/>
      <c r="G101" s="43">
        <f t="shared" si="9"/>
        <v>0</v>
      </c>
      <c r="H101" s="80">
        <v>0.08</v>
      </c>
      <c r="I101" s="43">
        <f t="shared" si="10"/>
        <v>0</v>
      </c>
      <c r="J101" s="43">
        <f t="shared" si="11"/>
        <v>0</v>
      </c>
      <c r="K101" s="67"/>
      <c r="L101" s="67"/>
    </row>
    <row r="102" spans="1:12" s="51" customFormat="1" ht="11.25">
      <c r="A102" s="67">
        <v>3</v>
      </c>
      <c r="B102" s="243"/>
      <c r="C102" s="77" t="s">
        <v>63</v>
      </c>
      <c r="D102" s="77" t="s">
        <v>60</v>
      </c>
      <c r="E102" s="163">
        <v>800</v>
      </c>
      <c r="F102" s="79"/>
      <c r="G102" s="43">
        <f t="shared" si="9"/>
        <v>0</v>
      </c>
      <c r="H102" s="80">
        <v>0.08</v>
      </c>
      <c r="I102" s="43">
        <f t="shared" si="10"/>
        <v>0</v>
      </c>
      <c r="J102" s="43">
        <f t="shared" si="11"/>
        <v>0</v>
      </c>
      <c r="K102" s="67"/>
      <c r="L102" s="67"/>
    </row>
    <row r="103" spans="1:12" s="51" customFormat="1" ht="11.25">
      <c r="A103" s="67">
        <v>4</v>
      </c>
      <c r="B103" s="214"/>
      <c r="C103" s="77" t="s">
        <v>64</v>
      </c>
      <c r="D103" s="77" t="s">
        <v>60</v>
      </c>
      <c r="E103" s="163">
        <v>740</v>
      </c>
      <c r="F103" s="79"/>
      <c r="G103" s="43">
        <f t="shared" si="9"/>
        <v>0</v>
      </c>
      <c r="H103" s="80">
        <v>0.08</v>
      </c>
      <c r="I103" s="43">
        <f t="shared" si="10"/>
        <v>0</v>
      </c>
      <c r="J103" s="43">
        <f t="shared" si="11"/>
        <v>0</v>
      </c>
      <c r="K103" s="67"/>
      <c r="L103" s="67"/>
    </row>
    <row r="104" spans="1:12" s="51" customFormat="1" ht="11.25">
      <c r="A104" s="67">
        <v>5</v>
      </c>
      <c r="B104" s="213" t="s">
        <v>65</v>
      </c>
      <c r="C104" s="77" t="s">
        <v>66</v>
      </c>
      <c r="D104" s="77" t="s">
        <v>60</v>
      </c>
      <c r="E104" s="164">
        <v>120</v>
      </c>
      <c r="F104" s="79"/>
      <c r="G104" s="43">
        <f t="shared" si="9"/>
        <v>0</v>
      </c>
      <c r="H104" s="80">
        <v>0.08</v>
      </c>
      <c r="I104" s="43">
        <f t="shared" si="10"/>
        <v>0</v>
      </c>
      <c r="J104" s="43">
        <f t="shared" si="11"/>
        <v>0</v>
      </c>
      <c r="K104" s="67"/>
      <c r="L104" s="67"/>
    </row>
    <row r="105" spans="1:12" s="51" customFormat="1" ht="11.25">
      <c r="A105" s="67">
        <v>6</v>
      </c>
      <c r="B105" s="214"/>
      <c r="C105" s="77" t="s">
        <v>67</v>
      </c>
      <c r="D105" s="77" t="s">
        <v>60</v>
      </c>
      <c r="E105" s="164">
        <v>120</v>
      </c>
      <c r="F105" s="79"/>
      <c r="G105" s="43">
        <f t="shared" si="9"/>
        <v>0</v>
      </c>
      <c r="H105" s="80">
        <v>0.08</v>
      </c>
      <c r="I105" s="43">
        <f t="shared" si="10"/>
        <v>0</v>
      </c>
      <c r="J105" s="43">
        <f t="shared" si="11"/>
        <v>0</v>
      </c>
      <c r="K105" s="67"/>
      <c r="L105" s="67"/>
    </row>
    <row r="106" spans="1:12" ht="10.5">
      <c r="A106" s="47"/>
      <c r="B106" s="165"/>
      <c r="C106" s="87"/>
      <c r="D106" s="51"/>
      <c r="E106" s="166"/>
      <c r="F106" s="46"/>
      <c r="G106" s="89"/>
      <c r="H106" s="118" t="s">
        <v>11</v>
      </c>
      <c r="I106" s="91">
        <f>SUM(I100:I105)</f>
        <v>0</v>
      </c>
      <c r="J106" s="91">
        <f>SUM(J100:J105)</f>
        <v>0</v>
      </c>
      <c r="K106" s="92"/>
      <c r="L106" s="51"/>
    </row>
    <row r="107" spans="1:12" ht="10.5">
      <c r="A107" s="47"/>
      <c r="C107" s="45"/>
      <c r="D107" s="51"/>
      <c r="E107" s="167"/>
      <c r="F107" s="47"/>
      <c r="J107" s="131" t="s">
        <v>6</v>
      </c>
      <c r="K107" s="131"/>
      <c r="L107" s="131"/>
    </row>
    <row r="108" spans="1:12" ht="10.5">
      <c r="A108" s="47"/>
      <c r="B108" s="47"/>
      <c r="D108" s="47"/>
      <c r="E108" s="168"/>
      <c r="F108" s="169"/>
      <c r="G108" s="47"/>
      <c r="H108" s="47"/>
      <c r="I108" s="47"/>
      <c r="J108" s="245" t="s">
        <v>7</v>
      </c>
      <c r="K108" s="245"/>
      <c r="L108" s="245"/>
    </row>
    <row r="109" spans="1:12" ht="10.5">
      <c r="A109" s="47"/>
      <c r="B109" s="170" t="s">
        <v>53</v>
      </c>
      <c r="C109" s="87"/>
      <c r="D109" s="47"/>
      <c r="E109" s="171"/>
      <c r="F109" s="169"/>
      <c r="G109" s="51"/>
      <c r="H109" s="51"/>
      <c r="I109" s="51"/>
      <c r="J109" s="51"/>
      <c r="K109" s="51"/>
      <c r="L109" s="51"/>
    </row>
    <row r="110" spans="1:14" ht="39">
      <c r="A110" s="97" t="s">
        <v>112</v>
      </c>
      <c r="B110" s="98" t="s">
        <v>0</v>
      </c>
      <c r="C110" s="98" t="s">
        <v>9</v>
      </c>
      <c r="D110" s="98" t="s">
        <v>17</v>
      </c>
      <c r="E110" s="98" t="s">
        <v>1</v>
      </c>
      <c r="F110" s="172" t="s">
        <v>177</v>
      </c>
      <c r="G110" s="161" t="s">
        <v>5</v>
      </c>
      <c r="H110" s="98" t="s">
        <v>56</v>
      </c>
      <c r="I110" s="161" t="s">
        <v>3</v>
      </c>
      <c r="J110" s="161" t="s">
        <v>2</v>
      </c>
      <c r="K110" s="98" t="s">
        <v>10</v>
      </c>
      <c r="L110" s="98" t="s">
        <v>8</v>
      </c>
      <c r="N110" s="173"/>
    </row>
    <row r="111" spans="1:12" ht="11.25">
      <c r="A111" s="67">
        <v>1</v>
      </c>
      <c r="B111" s="246" t="s">
        <v>174</v>
      </c>
      <c r="C111" s="81" t="s">
        <v>180</v>
      </c>
      <c r="D111" s="77" t="s">
        <v>60</v>
      </c>
      <c r="E111" s="107">
        <v>60</v>
      </c>
      <c r="F111" s="79"/>
      <c r="G111" s="43">
        <f aca="true" t="shared" si="12" ref="G111:G122">ROUND(F111*(1+H111),2)</f>
        <v>0</v>
      </c>
      <c r="H111" s="80">
        <v>0.08</v>
      </c>
      <c r="I111" s="43">
        <f>ROUND(F111*E111,2)</f>
        <v>0</v>
      </c>
      <c r="J111" s="43">
        <f>ROUND(I111*(1+H111),2)</f>
        <v>0</v>
      </c>
      <c r="K111" s="114"/>
      <c r="L111" s="115"/>
    </row>
    <row r="112" spans="1:12" ht="11.25">
      <c r="A112" s="67">
        <v>2</v>
      </c>
      <c r="B112" s="247"/>
      <c r="C112" s="81" t="s">
        <v>181</v>
      </c>
      <c r="D112" s="77" t="s">
        <v>60</v>
      </c>
      <c r="E112" s="164">
        <v>60</v>
      </c>
      <c r="F112" s="79"/>
      <c r="G112" s="43">
        <f t="shared" si="12"/>
        <v>0</v>
      </c>
      <c r="H112" s="174">
        <v>0.08</v>
      </c>
      <c r="I112" s="43">
        <f aca="true" t="shared" si="13" ref="I112:I122">ROUND(F112*E112,2)</f>
        <v>0</v>
      </c>
      <c r="J112" s="43">
        <f aca="true" t="shared" si="14" ref="J112:J122">ROUND(I112*(1+H112),2)</f>
        <v>0</v>
      </c>
      <c r="K112" s="175"/>
      <c r="L112" s="176"/>
    </row>
    <row r="113" spans="1:12" ht="11.25">
      <c r="A113" s="67">
        <v>3</v>
      </c>
      <c r="B113" s="247"/>
      <c r="C113" s="81" t="s">
        <v>182</v>
      </c>
      <c r="D113" s="77" t="s">
        <v>60</v>
      </c>
      <c r="E113" s="164">
        <v>20</v>
      </c>
      <c r="F113" s="79"/>
      <c r="G113" s="43">
        <f t="shared" si="12"/>
        <v>0</v>
      </c>
      <c r="H113" s="174">
        <v>0.08</v>
      </c>
      <c r="I113" s="43">
        <f t="shared" si="13"/>
        <v>0</v>
      </c>
      <c r="J113" s="43">
        <f t="shared" si="14"/>
        <v>0</v>
      </c>
      <c r="K113" s="175"/>
      <c r="L113" s="176"/>
    </row>
    <row r="114" spans="1:12" ht="11.25">
      <c r="A114" s="67">
        <v>4</v>
      </c>
      <c r="B114" s="247"/>
      <c r="C114" s="81" t="s">
        <v>183</v>
      </c>
      <c r="D114" s="77" t="s">
        <v>60</v>
      </c>
      <c r="E114" s="164">
        <v>10</v>
      </c>
      <c r="F114" s="79"/>
      <c r="G114" s="43">
        <f t="shared" si="12"/>
        <v>0</v>
      </c>
      <c r="H114" s="174">
        <v>0.08</v>
      </c>
      <c r="I114" s="43">
        <f t="shared" si="13"/>
        <v>0</v>
      </c>
      <c r="J114" s="43">
        <f t="shared" si="14"/>
        <v>0</v>
      </c>
      <c r="K114" s="175"/>
      <c r="L114" s="176"/>
    </row>
    <row r="115" spans="1:12" ht="11.25">
      <c r="A115" s="67">
        <v>5</v>
      </c>
      <c r="B115" s="247"/>
      <c r="C115" s="81" t="s">
        <v>184</v>
      </c>
      <c r="D115" s="77" t="s">
        <v>60</v>
      </c>
      <c r="E115" s="164">
        <v>10</v>
      </c>
      <c r="F115" s="79"/>
      <c r="G115" s="43">
        <f t="shared" si="12"/>
        <v>0</v>
      </c>
      <c r="H115" s="174">
        <v>0.08</v>
      </c>
      <c r="I115" s="43">
        <f t="shared" si="13"/>
        <v>0</v>
      </c>
      <c r="J115" s="43">
        <f t="shared" si="14"/>
        <v>0</v>
      </c>
      <c r="K115" s="175"/>
      <c r="L115" s="176"/>
    </row>
    <row r="116" spans="1:12" ht="11.25">
      <c r="A116" s="67">
        <v>6</v>
      </c>
      <c r="B116" s="247"/>
      <c r="C116" s="81" t="s">
        <v>185</v>
      </c>
      <c r="D116" s="77" t="s">
        <v>60</v>
      </c>
      <c r="E116" s="164">
        <v>10</v>
      </c>
      <c r="F116" s="79"/>
      <c r="G116" s="43">
        <f t="shared" si="12"/>
        <v>0</v>
      </c>
      <c r="H116" s="174">
        <v>0.08</v>
      </c>
      <c r="I116" s="43">
        <f t="shared" si="13"/>
        <v>0</v>
      </c>
      <c r="J116" s="43">
        <f t="shared" si="14"/>
        <v>0</v>
      </c>
      <c r="K116" s="175"/>
      <c r="L116" s="176"/>
    </row>
    <row r="117" spans="1:12" ht="11.25">
      <c r="A117" s="67">
        <v>7</v>
      </c>
      <c r="B117" s="248"/>
      <c r="C117" s="81" t="s">
        <v>186</v>
      </c>
      <c r="D117" s="77" t="s">
        <v>60</v>
      </c>
      <c r="E117" s="164">
        <v>10</v>
      </c>
      <c r="F117" s="79"/>
      <c r="G117" s="43">
        <f t="shared" si="12"/>
        <v>0</v>
      </c>
      <c r="H117" s="174">
        <v>0.08</v>
      </c>
      <c r="I117" s="43">
        <f t="shared" si="13"/>
        <v>0</v>
      </c>
      <c r="J117" s="43">
        <f t="shared" si="14"/>
        <v>0</v>
      </c>
      <c r="K117" s="175"/>
      <c r="L117" s="176"/>
    </row>
    <row r="118" spans="1:12" ht="12" customHeight="1">
      <c r="A118" s="67">
        <v>8</v>
      </c>
      <c r="B118" s="177" t="s">
        <v>187</v>
      </c>
      <c r="C118" s="178" t="s">
        <v>188</v>
      </c>
      <c r="D118" s="77" t="s">
        <v>60</v>
      </c>
      <c r="E118" s="179">
        <v>20</v>
      </c>
      <c r="F118" s="111"/>
      <c r="G118" s="43">
        <f t="shared" si="12"/>
        <v>0</v>
      </c>
      <c r="H118" s="80">
        <v>0.08</v>
      </c>
      <c r="I118" s="43">
        <f t="shared" si="13"/>
        <v>0</v>
      </c>
      <c r="J118" s="43">
        <f t="shared" si="14"/>
        <v>0</v>
      </c>
      <c r="K118" s="98"/>
      <c r="L118" s="98"/>
    </row>
    <row r="119" spans="1:14" s="51" customFormat="1" ht="11.25">
      <c r="A119" s="67">
        <v>9</v>
      </c>
      <c r="B119" s="177" t="s">
        <v>149</v>
      </c>
      <c r="C119" s="67"/>
      <c r="D119" s="77" t="s">
        <v>60</v>
      </c>
      <c r="E119" s="123">
        <v>600</v>
      </c>
      <c r="F119" s="111"/>
      <c r="G119" s="43">
        <f t="shared" si="12"/>
        <v>0</v>
      </c>
      <c r="H119" s="80">
        <v>0.08</v>
      </c>
      <c r="I119" s="43">
        <f t="shared" si="13"/>
        <v>0</v>
      </c>
      <c r="J119" s="43">
        <f t="shared" si="14"/>
        <v>0</v>
      </c>
      <c r="K119" s="180"/>
      <c r="L119" s="180"/>
      <c r="N119" s="46"/>
    </row>
    <row r="120" spans="1:12" s="51" customFormat="1" ht="54" customHeight="1">
      <c r="A120" s="67">
        <v>10</v>
      </c>
      <c r="B120" s="85" t="s">
        <v>152</v>
      </c>
      <c r="C120" s="81" t="s">
        <v>189</v>
      </c>
      <c r="D120" s="77" t="s">
        <v>60</v>
      </c>
      <c r="E120" s="123">
        <v>5</v>
      </c>
      <c r="F120" s="111"/>
      <c r="G120" s="43">
        <f t="shared" si="12"/>
        <v>0</v>
      </c>
      <c r="H120" s="80">
        <v>0.08</v>
      </c>
      <c r="I120" s="43">
        <f t="shared" si="13"/>
        <v>0</v>
      </c>
      <c r="J120" s="43">
        <f t="shared" si="14"/>
        <v>0</v>
      </c>
      <c r="K120" s="67"/>
      <c r="L120" s="67"/>
    </row>
    <row r="121" spans="1:14" s="51" customFormat="1" ht="42">
      <c r="A121" s="67">
        <v>11</v>
      </c>
      <c r="B121" s="82" t="s">
        <v>153</v>
      </c>
      <c r="C121" s="81" t="s">
        <v>150</v>
      </c>
      <c r="D121" s="77" t="s">
        <v>60</v>
      </c>
      <c r="E121" s="123">
        <v>5</v>
      </c>
      <c r="F121" s="111"/>
      <c r="G121" s="43">
        <f t="shared" si="12"/>
        <v>0</v>
      </c>
      <c r="H121" s="80">
        <v>0.08</v>
      </c>
      <c r="I121" s="43">
        <f t="shared" si="13"/>
        <v>0</v>
      </c>
      <c r="J121" s="43">
        <f t="shared" si="14"/>
        <v>0</v>
      </c>
      <c r="K121" s="180"/>
      <c r="L121" s="180"/>
      <c r="N121" s="46"/>
    </row>
    <row r="122" spans="1:14" s="51" customFormat="1" ht="42">
      <c r="A122" s="67">
        <v>12</v>
      </c>
      <c r="B122" s="177" t="s">
        <v>154</v>
      </c>
      <c r="C122" s="81" t="s">
        <v>151</v>
      </c>
      <c r="D122" s="77" t="s">
        <v>60</v>
      </c>
      <c r="E122" s="123">
        <v>5</v>
      </c>
      <c r="F122" s="111"/>
      <c r="G122" s="43">
        <f t="shared" si="12"/>
        <v>0</v>
      </c>
      <c r="H122" s="80">
        <v>0.08</v>
      </c>
      <c r="I122" s="43">
        <f t="shared" si="13"/>
        <v>0</v>
      </c>
      <c r="J122" s="43">
        <f t="shared" si="14"/>
        <v>0</v>
      </c>
      <c r="K122" s="180"/>
      <c r="L122" s="180"/>
      <c r="N122" s="46"/>
    </row>
    <row r="123" spans="1:14" s="51" customFormat="1" ht="10.5">
      <c r="A123" s="47"/>
      <c r="B123" s="47"/>
      <c r="C123" s="47"/>
      <c r="D123" s="47"/>
      <c r="E123" s="168"/>
      <c r="F123" s="169"/>
      <c r="G123" s="47"/>
      <c r="H123" s="118" t="s">
        <v>11</v>
      </c>
      <c r="I123" s="91">
        <f>SUM(I111:I122)</f>
        <v>0</v>
      </c>
      <c r="J123" s="91">
        <f>SUM(J111:J122)</f>
        <v>0</v>
      </c>
      <c r="K123" s="45"/>
      <c r="L123" s="45"/>
      <c r="N123" s="46"/>
    </row>
    <row r="124" spans="1:14" s="51" customFormat="1" ht="10.5">
      <c r="A124" s="47"/>
      <c r="B124" s="46"/>
      <c r="C124" s="45"/>
      <c r="E124" s="167"/>
      <c r="F124" s="47"/>
      <c r="G124" s="46"/>
      <c r="H124" s="46"/>
      <c r="I124" s="46"/>
      <c r="J124" s="131" t="s">
        <v>6</v>
      </c>
      <c r="K124" s="131"/>
      <c r="L124" s="131"/>
      <c r="N124" s="46"/>
    </row>
    <row r="125" spans="1:14" s="51" customFormat="1" ht="10.5">
      <c r="A125" s="47"/>
      <c r="B125" s="47"/>
      <c r="C125" s="47"/>
      <c r="D125" s="47"/>
      <c r="E125" s="168"/>
      <c r="F125" s="169"/>
      <c r="G125" s="47"/>
      <c r="H125" s="47"/>
      <c r="I125" s="47"/>
      <c r="J125" s="245" t="s">
        <v>7</v>
      </c>
      <c r="K125" s="245"/>
      <c r="L125" s="245"/>
      <c r="N125" s="46"/>
    </row>
    <row r="126" spans="1:14" s="51" customFormat="1" ht="10.5">
      <c r="A126" s="47"/>
      <c r="B126" s="47"/>
      <c r="C126" s="47"/>
      <c r="D126" s="47"/>
      <c r="E126" s="168"/>
      <c r="F126" s="169"/>
      <c r="G126" s="47"/>
      <c r="H126" s="47"/>
      <c r="I126" s="47"/>
      <c r="J126" s="45"/>
      <c r="K126" s="45"/>
      <c r="L126" s="45"/>
      <c r="N126" s="46"/>
    </row>
    <row r="127" spans="1:14" s="51" customFormat="1" ht="10.5">
      <c r="A127" s="47"/>
      <c r="B127" s="47"/>
      <c r="C127" s="47"/>
      <c r="D127" s="47"/>
      <c r="E127" s="168"/>
      <c r="F127" s="169"/>
      <c r="G127" s="47"/>
      <c r="H127" s="47"/>
      <c r="I127" s="47"/>
      <c r="J127" s="45"/>
      <c r="K127" s="45"/>
      <c r="L127" s="45"/>
      <c r="N127" s="46"/>
    </row>
    <row r="128" spans="1:14" s="51" customFormat="1" ht="10.5">
      <c r="A128" s="47"/>
      <c r="B128" s="47"/>
      <c r="C128" s="47"/>
      <c r="D128" s="47"/>
      <c r="E128" s="168"/>
      <c r="F128" s="169"/>
      <c r="G128" s="47"/>
      <c r="H128" s="47"/>
      <c r="I128" s="47"/>
      <c r="J128" s="45"/>
      <c r="K128" s="45"/>
      <c r="L128" s="45"/>
      <c r="N128" s="46"/>
    </row>
    <row r="129" spans="1:14" s="51" customFormat="1" ht="10.5">
      <c r="A129" s="47"/>
      <c r="B129" s="170" t="s">
        <v>159</v>
      </c>
      <c r="C129" s="87"/>
      <c r="D129" s="47"/>
      <c r="E129" s="171"/>
      <c r="F129" s="169"/>
      <c r="N129" s="46"/>
    </row>
    <row r="130" spans="1:14" s="51" customFormat="1" ht="39">
      <c r="A130" s="97" t="s">
        <v>112</v>
      </c>
      <c r="B130" s="98" t="s">
        <v>0</v>
      </c>
      <c r="C130" s="98" t="s">
        <v>9</v>
      </c>
      <c r="D130" s="98" t="s">
        <v>17</v>
      </c>
      <c r="E130" s="98" t="s">
        <v>1</v>
      </c>
      <c r="F130" s="160" t="s">
        <v>177</v>
      </c>
      <c r="G130" s="161" t="s">
        <v>5</v>
      </c>
      <c r="H130" s="98" t="s">
        <v>56</v>
      </c>
      <c r="I130" s="161" t="s">
        <v>3</v>
      </c>
      <c r="J130" s="161" t="s">
        <v>2</v>
      </c>
      <c r="K130" s="98" t="s">
        <v>10</v>
      </c>
      <c r="L130" s="98" t="s">
        <v>8</v>
      </c>
      <c r="N130" s="46"/>
    </row>
    <row r="131" spans="1:14" s="51" customFormat="1" ht="21">
      <c r="A131" s="103">
        <v>1</v>
      </c>
      <c r="B131" s="85" t="s">
        <v>68</v>
      </c>
      <c r="C131" s="116"/>
      <c r="D131" s="77" t="s">
        <v>60</v>
      </c>
      <c r="E131" s="107">
        <v>80</v>
      </c>
      <c r="F131" s="122"/>
      <c r="G131" s="43">
        <f>ROUND(F131*(1+H131),2)</f>
        <v>0</v>
      </c>
      <c r="H131" s="80">
        <v>0.08</v>
      </c>
      <c r="I131" s="43">
        <f>ROUND(F131*E131,2)</f>
        <v>0</v>
      </c>
      <c r="J131" s="43">
        <f>ROUND(I131*(1+H131),2)</f>
        <v>0</v>
      </c>
      <c r="K131" s="114"/>
      <c r="L131" s="115"/>
      <c r="N131" s="46"/>
    </row>
    <row r="132" spans="1:14" s="51" customFormat="1" ht="21">
      <c r="A132" s="67">
        <v>2</v>
      </c>
      <c r="B132" s="85" t="s">
        <v>69</v>
      </c>
      <c r="C132" s="77"/>
      <c r="D132" s="77" t="s">
        <v>60</v>
      </c>
      <c r="E132" s="164">
        <v>10</v>
      </c>
      <c r="F132" s="183"/>
      <c r="G132" s="43">
        <f>ROUND(F132*(1+H132),2)</f>
        <v>0</v>
      </c>
      <c r="H132" s="174">
        <v>0.08</v>
      </c>
      <c r="I132" s="43">
        <f>ROUND(F132*E132,2)</f>
        <v>0</v>
      </c>
      <c r="J132" s="43">
        <f>ROUND(I132*(1+H132),2)</f>
        <v>0</v>
      </c>
      <c r="K132" s="175"/>
      <c r="L132" s="176"/>
      <c r="N132" s="46"/>
    </row>
    <row r="133" spans="1:14" s="51" customFormat="1" ht="21">
      <c r="A133" s="67">
        <v>3</v>
      </c>
      <c r="B133" s="85" t="s">
        <v>70</v>
      </c>
      <c r="C133" s="77"/>
      <c r="D133" s="77" t="s">
        <v>60</v>
      </c>
      <c r="E133" s="164">
        <v>100</v>
      </c>
      <c r="F133" s="183"/>
      <c r="G133" s="43">
        <f>ROUND(F133*(1+H133),2)</f>
        <v>0</v>
      </c>
      <c r="H133" s="174">
        <v>0.08</v>
      </c>
      <c r="I133" s="43">
        <f>ROUND(F133*E133,2)</f>
        <v>0</v>
      </c>
      <c r="J133" s="43">
        <f>ROUND(I133*(1+H133),2)</f>
        <v>0</v>
      </c>
      <c r="K133" s="175"/>
      <c r="L133" s="176"/>
      <c r="N133" s="46"/>
    </row>
    <row r="134" spans="1:14" s="51" customFormat="1" ht="21">
      <c r="A134" s="67">
        <v>4</v>
      </c>
      <c r="B134" s="85" t="s">
        <v>71</v>
      </c>
      <c r="C134" s="163"/>
      <c r="D134" s="77" t="s">
        <v>60</v>
      </c>
      <c r="E134" s="164">
        <v>5</v>
      </c>
      <c r="F134" s="183"/>
      <c r="G134" s="43">
        <f>ROUND(F134*(1+H134),2)</f>
        <v>0</v>
      </c>
      <c r="H134" s="174">
        <v>0.08</v>
      </c>
      <c r="I134" s="43">
        <f>ROUND(F134*E134,2)</f>
        <v>0</v>
      </c>
      <c r="J134" s="43">
        <f>ROUND(I134*(1+H134),2)</f>
        <v>0</v>
      </c>
      <c r="K134" s="175"/>
      <c r="L134" s="176"/>
      <c r="N134" s="46"/>
    </row>
    <row r="135" spans="1:14" s="51" customFormat="1" ht="10.5">
      <c r="A135" s="47"/>
      <c r="B135" s="86"/>
      <c r="C135" s="87"/>
      <c r="E135" s="165"/>
      <c r="F135" s="46"/>
      <c r="G135" s="89"/>
      <c r="H135" s="118" t="s">
        <v>11</v>
      </c>
      <c r="I135" s="91">
        <f>SUM(I131:I134)</f>
        <v>0</v>
      </c>
      <c r="J135" s="91">
        <f>SUM(J131:J134)</f>
        <v>0</v>
      </c>
      <c r="K135" s="92"/>
      <c r="N135" s="46"/>
    </row>
    <row r="136" spans="1:14" s="51" customFormat="1" ht="10.5">
      <c r="A136" s="47"/>
      <c r="B136" s="46"/>
      <c r="C136" s="45"/>
      <c r="E136" s="167"/>
      <c r="F136" s="47"/>
      <c r="G136" s="46"/>
      <c r="H136" s="46"/>
      <c r="I136" s="46"/>
      <c r="J136" s="131" t="s">
        <v>6</v>
      </c>
      <c r="K136" s="131"/>
      <c r="L136" s="131"/>
      <c r="N136" s="46"/>
    </row>
    <row r="137" spans="1:14" s="51" customFormat="1" ht="10.5">
      <c r="A137" s="47"/>
      <c r="B137" s="47"/>
      <c r="C137" s="47"/>
      <c r="D137" s="47"/>
      <c r="E137" s="168"/>
      <c r="F137" s="169"/>
      <c r="G137" s="47"/>
      <c r="H137" s="47"/>
      <c r="I137" s="47"/>
      <c r="J137" s="245" t="s">
        <v>7</v>
      </c>
      <c r="K137" s="245"/>
      <c r="L137" s="245"/>
      <c r="N137" s="46"/>
    </row>
    <row r="138" spans="1:14" s="51" customFormat="1" ht="10.5">
      <c r="A138" s="47"/>
      <c r="B138" s="47"/>
      <c r="C138" s="47"/>
      <c r="D138" s="47"/>
      <c r="E138" s="168"/>
      <c r="F138" s="169"/>
      <c r="G138" s="47"/>
      <c r="H138" s="47"/>
      <c r="I138" s="47"/>
      <c r="J138" s="45"/>
      <c r="K138" s="45"/>
      <c r="L138" s="45"/>
      <c r="N138" s="46"/>
    </row>
    <row r="139" spans="1:14" s="51" customFormat="1" ht="10.5">
      <c r="A139" s="47"/>
      <c r="B139" s="170" t="s">
        <v>160</v>
      </c>
      <c r="C139" s="86"/>
      <c r="D139" s="47"/>
      <c r="E139" s="184"/>
      <c r="F139" s="169"/>
      <c r="N139" s="46"/>
    </row>
    <row r="140" spans="1:14" s="51" customFormat="1" ht="39">
      <c r="A140" s="97" t="s">
        <v>112</v>
      </c>
      <c r="B140" s="185" t="s">
        <v>0</v>
      </c>
      <c r="C140" s="98" t="s">
        <v>9</v>
      </c>
      <c r="D140" s="98" t="s">
        <v>17</v>
      </c>
      <c r="E140" s="186" t="s">
        <v>1</v>
      </c>
      <c r="F140" s="160" t="s">
        <v>177</v>
      </c>
      <c r="G140" s="161" t="s">
        <v>5</v>
      </c>
      <c r="H140" s="98" t="s">
        <v>176</v>
      </c>
      <c r="I140" s="161" t="s">
        <v>3</v>
      </c>
      <c r="J140" s="161" t="s">
        <v>2</v>
      </c>
      <c r="K140" s="98" t="s">
        <v>74</v>
      </c>
      <c r="L140" s="98" t="s">
        <v>8</v>
      </c>
      <c r="N140" s="46"/>
    </row>
    <row r="141" spans="1:14" s="51" customFormat="1" ht="11.25">
      <c r="A141" s="67">
        <v>1</v>
      </c>
      <c r="B141" s="213" t="s">
        <v>75</v>
      </c>
      <c r="C141" s="85" t="s">
        <v>76</v>
      </c>
      <c r="D141" s="67" t="s">
        <v>60</v>
      </c>
      <c r="E141" s="187">
        <v>480</v>
      </c>
      <c r="F141" s="188"/>
      <c r="G141" s="43">
        <f>ROUND(F141*(1+H141),2)</f>
        <v>0</v>
      </c>
      <c r="H141" s="174">
        <v>0.08</v>
      </c>
      <c r="I141" s="43">
        <f>ROUND(F141*E141,2)</f>
        <v>0</v>
      </c>
      <c r="J141" s="43">
        <f>ROUND(I141*(1+H141),2)</f>
        <v>0</v>
      </c>
      <c r="K141" s="189"/>
      <c r="L141" s="189"/>
      <c r="N141" s="46"/>
    </row>
    <row r="142" spans="1:14" s="51" customFormat="1" ht="11.25">
      <c r="A142" s="67">
        <v>2</v>
      </c>
      <c r="B142" s="243"/>
      <c r="C142" s="85" t="s">
        <v>77</v>
      </c>
      <c r="D142" s="67" t="s">
        <v>60</v>
      </c>
      <c r="E142" s="187">
        <v>520</v>
      </c>
      <c r="F142" s="188"/>
      <c r="G142" s="43">
        <f>ROUND(F142*(1+H142),2)</f>
        <v>0</v>
      </c>
      <c r="H142" s="174">
        <v>0.08</v>
      </c>
      <c r="I142" s="43">
        <f>ROUND(F142*E142,2)</f>
        <v>0</v>
      </c>
      <c r="J142" s="43">
        <f>ROUND(I142*(1+H142),2)</f>
        <v>0</v>
      </c>
      <c r="K142" s="189"/>
      <c r="L142" s="189"/>
      <c r="N142" s="46"/>
    </row>
    <row r="143" spans="1:14" s="51" customFormat="1" ht="11.25">
      <c r="A143" s="67">
        <v>3</v>
      </c>
      <c r="B143" s="243"/>
      <c r="C143" s="85" t="s">
        <v>78</v>
      </c>
      <c r="D143" s="67" t="s">
        <v>60</v>
      </c>
      <c r="E143" s="187">
        <v>760</v>
      </c>
      <c r="F143" s="188"/>
      <c r="G143" s="43">
        <f>ROUND(F143*(1+H143),2)</f>
        <v>0</v>
      </c>
      <c r="H143" s="174">
        <v>0.08</v>
      </c>
      <c r="I143" s="43">
        <f>ROUND(F143*E143,2)</f>
        <v>0</v>
      </c>
      <c r="J143" s="43">
        <f>ROUND(I143*(1+H143),2)</f>
        <v>0</v>
      </c>
      <c r="K143" s="189"/>
      <c r="L143" s="189"/>
      <c r="N143" s="46"/>
    </row>
    <row r="144" spans="1:14" s="51" customFormat="1" ht="11.25">
      <c r="A144" s="67">
        <v>4</v>
      </c>
      <c r="B144" s="214"/>
      <c r="C144" s="85" t="s">
        <v>79</v>
      </c>
      <c r="D144" s="67" t="s">
        <v>60</v>
      </c>
      <c r="E144" s="187">
        <v>10</v>
      </c>
      <c r="F144" s="188"/>
      <c r="G144" s="43">
        <f>ROUND(F144*(1+H144),2)</f>
        <v>0</v>
      </c>
      <c r="H144" s="174">
        <v>0.08</v>
      </c>
      <c r="I144" s="43">
        <f>ROUND(F144*E144,2)</f>
        <v>0</v>
      </c>
      <c r="J144" s="43">
        <f>ROUND(I144*(1+H144),2)</f>
        <v>0</v>
      </c>
      <c r="K144" s="190"/>
      <c r="L144" s="189"/>
      <c r="N144" s="46"/>
    </row>
    <row r="145" spans="1:14" s="51" customFormat="1" ht="10.5">
      <c r="A145" s="47"/>
      <c r="B145" s="86"/>
      <c r="C145" s="87"/>
      <c r="E145" s="165"/>
      <c r="F145" s="46"/>
      <c r="G145" s="89"/>
      <c r="H145" s="118" t="s">
        <v>11</v>
      </c>
      <c r="I145" s="91">
        <f>SUM(I141:I144)</f>
        <v>0</v>
      </c>
      <c r="J145" s="91">
        <f>SUM(J141:J144)</f>
        <v>0</v>
      </c>
      <c r="K145" s="92"/>
      <c r="N145" s="46"/>
    </row>
    <row r="146" spans="1:14" s="51" customFormat="1" ht="10.5">
      <c r="A146" s="45"/>
      <c r="B146" s="46"/>
      <c r="C146" s="46"/>
      <c r="D146" s="46"/>
      <c r="E146" s="130"/>
      <c r="F146" s="46"/>
      <c r="G146" s="46"/>
      <c r="H146" s="191"/>
      <c r="I146" s="191"/>
      <c r="J146" s="244" t="s">
        <v>6</v>
      </c>
      <c r="K146" s="244"/>
      <c r="L146" s="244"/>
      <c r="N146" s="46"/>
    </row>
    <row r="147" spans="1:14" s="51" customFormat="1" ht="10.5">
      <c r="A147" s="45"/>
      <c r="B147" s="46"/>
      <c r="C147" s="46"/>
      <c r="D147" s="46"/>
      <c r="E147" s="130"/>
      <c r="F147" s="46"/>
      <c r="G147" s="46"/>
      <c r="H147" s="46"/>
      <c r="I147" s="46"/>
      <c r="J147" s="245" t="s">
        <v>7</v>
      </c>
      <c r="K147" s="245"/>
      <c r="L147" s="245"/>
      <c r="N147" s="46"/>
    </row>
    <row r="148" spans="1:14" s="51" customFormat="1" ht="10.5">
      <c r="A148" s="47"/>
      <c r="B148" s="170" t="s">
        <v>161</v>
      </c>
      <c r="C148" s="86"/>
      <c r="D148" s="47"/>
      <c r="E148" s="184"/>
      <c r="F148" s="169"/>
      <c r="N148" s="46"/>
    </row>
    <row r="149" spans="1:14" s="51" customFormat="1" ht="39">
      <c r="A149" s="97" t="s">
        <v>112</v>
      </c>
      <c r="B149" s="185" t="s">
        <v>0</v>
      </c>
      <c r="C149" s="98" t="s">
        <v>9</v>
      </c>
      <c r="D149" s="98" t="s">
        <v>17</v>
      </c>
      <c r="E149" s="186" t="s">
        <v>1</v>
      </c>
      <c r="F149" s="160" t="s">
        <v>177</v>
      </c>
      <c r="G149" s="161" t="s">
        <v>5</v>
      </c>
      <c r="H149" s="98" t="s">
        <v>175</v>
      </c>
      <c r="I149" s="161" t="s">
        <v>3</v>
      </c>
      <c r="J149" s="161" t="s">
        <v>2</v>
      </c>
      <c r="K149" s="98" t="s">
        <v>74</v>
      </c>
      <c r="L149" s="98" t="s">
        <v>8</v>
      </c>
      <c r="N149" s="46"/>
    </row>
    <row r="150" spans="1:14" s="51" customFormat="1" ht="21">
      <c r="A150" s="67">
        <v>1</v>
      </c>
      <c r="B150" s="81" t="s">
        <v>155</v>
      </c>
      <c r="C150" s="85" t="s">
        <v>156</v>
      </c>
      <c r="D150" s="67" t="s">
        <v>60</v>
      </c>
      <c r="E150" s="187">
        <v>1600</v>
      </c>
      <c r="F150" s="188"/>
      <c r="G150" s="43">
        <f>ROUND(F150*(1+H150),2)</f>
        <v>0</v>
      </c>
      <c r="H150" s="174">
        <v>0.08</v>
      </c>
      <c r="I150" s="43">
        <f>ROUND(F150*E150,2)</f>
        <v>0</v>
      </c>
      <c r="J150" s="43">
        <f>ROUND(I150*(1+H150),2)</f>
        <v>0</v>
      </c>
      <c r="K150" s="189"/>
      <c r="L150" s="189"/>
      <c r="N150" s="46"/>
    </row>
    <row r="151" spans="1:14" s="51" customFormat="1" ht="10.5">
      <c r="A151" s="47"/>
      <c r="B151" s="86"/>
      <c r="C151" s="87"/>
      <c r="E151" s="165"/>
      <c r="F151" s="46"/>
      <c r="G151" s="89"/>
      <c r="H151" s="118" t="s">
        <v>11</v>
      </c>
      <c r="I151" s="91">
        <f>SUM(I150)</f>
        <v>0</v>
      </c>
      <c r="J151" s="91">
        <f>SUM(J150:J150)</f>
        <v>0</v>
      </c>
      <c r="K151" s="92"/>
      <c r="N151" s="46"/>
    </row>
    <row r="152" spans="1:14" s="51" customFormat="1" ht="10.5">
      <c r="A152" s="45"/>
      <c r="B152" s="46"/>
      <c r="C152" s="46"/>
      <c r="D152" s="46"/>
      <c r="E152" s="130"/>
      <c r="F152" s="46"/>
      <c r="G152" s="46"/>
      <c r="H152" s="191"/>
      <c r="I152" s="191"/>
      <c r="J152" s="244" t="s">
        <v>6</v>
      </c>
      <c r="K152" s="244"/>
      <c r="L152" s="244"/>
      <c r="N152" s="46"/>
    </row>
    <row r="153" spans="1:14" s="51" customFormat="1" ht="10.5">
      <c r="A153" s="45"/>
      <c r="B153" s="46"/>
      <c r="C153" s="46"/>
      <c r="D153" s="46"/>
      <c r="E153" s="130"/>
      <c r="F153" s="46"/>
      <c r="G153" s="46"/>
      <c r="H153" s="46"/>
      <c r="I153" s="46"/>
      <c r="J153" s="245" t="s">
        <v>7</v>
      </c>
      <c r="K153" s="245"/>
      <c r="L153" s="245"/>
      <c r="N153" s="46"/>
    </row>
    <row r="154" spans="1:14" s="51" customFormat="1" ht="10.5">
      <c r="A154" s="45"/>
      <c r="B154" s="159" t="s">
        <v>166</v>
      </c>
      <c r="C154" s="46"/>
      <c r="D154" s="46"/>
      <c r="E154" s="130"/>
      <c r="F154" s="46"/>
      <c r="G154" s="46"/>
      <c r="H154" s="46"/>
      <c r="I154" s="46"/>
      <c r="J154" s="45"/>
      <c r="K154" s="45"/>
      <c r="L154" s="45"/>
      <c r="N154" s="46"/>
    </row>
    <row r="155" spans="1:14" s="51" customFormat="1" ht="39">
      <c r="A155" s="97" t="s">
        <v>112</v>
      </c>
      <c r="B155" s="185" t="s">
        <v>0</v>
      </c>
      <c r="C155" s="98" t="s">
        <v>9</v>
      </c>
      <c r="D155" s="98" t="s">
        <v>17</v>
      </c>
      <c r="E155" s="186" t="s">
        <v>1</v>
      </c>
      <c r="F155" s="160" t="s">
        <v>177</v>
      </c>
      <c r="G155" s="161" t="s">
        <v>5</v>
      </c>
      <c r="H155" s="98" t="s">
        <v>175</v>
      </c>
      <c r="I155" s="161" t="s">
        <v>3</v>
      </c>
      <c r="J155" s="161" t="s">
        <v>2</v>
      </c>
      <c r="K155" s="98" t="s">
        <v>74</v>
      </c>
      <c r="L155" s="98" t="s">
        <v>8</v>
      </c>
      <c r="N155" s="46"/>
    </row>
    <row r="156" spans="1:14" s="51" customFormat="1" ht="42">
      <c r="A156" s="192">
        <v>1</v>
      </c>
      <c r="B156" s="81" t="s">
        <v>85</v>
      </c>
      <c r="C156" s="81" t="s">
        <v>178</v>
      </c>
      <c r="D156" s="77" t="s">
        <v>60</v>
      </c>
      <c r="E156" s="116">
        <v>67400</v>
      </c>
      <c r="F156" s="193"/>
      <c r="G156" s="43">
        <f>ROUND(F156*(1+H156),2)</f>
        <v>0</v>
      </c>
      <c r="H156" s="174">
        <v>0.08</v>
      </c>
      <c r="I156" s="43">
        <f>ROUND(F156*E156,2)</f>
        <v>0</v>
      </c>
      <c r="J156" s="43">
        <f>ROUND(I156*(1+H156),2)</f>
        <v>0</v>
      </c>
      <c r="K156" s="180"/>
      <c r="L156" s="180"/>
      <c r="N156" s="46"/>
    </row>
    <row r="157" spans="1:14" s="51" customFormat="1" ht="31.5">
      <c r="A157" s="67">
        <v>2</v>
      </c>
      <c r="B157" s="194" t="s">
        <v>157</v>
      </c>
      <c r="C157" s="76" t="s">
        <v>179</v>
      </c>
      <c r="D157" s="77" t="s">
        <v>124</v>
      </c>
      <c r="E157" s="77">
        <v>400</v>
      </c>
      <c r="F157" s="193"/>
      <c r="G157" s="43">
        <f>ROUND(F157*(1+H157),2)</f>
        <v>0</v>
      </c>
      <c r="H157" s="80">
        <v>0.08</v>
      </c>
      <c r="I157" s="43">
        <f>ROUND(F157*E157,2)</f>
        <v>0</v>
      </c>
      <c r="J157" s="43">
        <f>ROUND(I157*(1+H157),2)</f>
        <v>0</v>
      </c>
      <c r="K157" s="195"/>
      <c r="L157" s="180"/>
      <c r="N157" s="46"/>
    </row>
    <row r="158" spans="1:14" s="51" customFormat="1" ht="42">
      <c r="A158" s="67">
        <v>3</v>
      </c>
      <c r="B158" s="82" t="s">
        <v>170</v>
      </c>
      <c r="C158" s="162"/>
      <c r="D158" s="77" t="s">
        <v>86</v>
      </c>
      <c r="E158" s="77">
        <v>620</v>
      </c>
      <c r="F158" s="193"/>
      <c r="G158" s="43">
        <f>ROUND(F158*(1+H158),2)</f>
        <v>0</v>
      </c>
      <c r="H158" s="80">
        <v>0.08</v>
      </c>
      <c r="I158" s="43">
        <f>ROUND(F158*E158,2)</f>
        <v>0</v>
      </c>
      <c r="J158" s="43">
        <f>ROUND(I158*(1+H158),2)</f>
        <v>0</v>
      </c>
      <c r="K158" s="195"/>
      <c r="L158" s="180"/>
      <c r="N158" s="46"/>
    </row>
    <row r="159" spans="1:14" s="51" customFormat="1" ht="10.5">
      <c r="A159" s="125"/>
      <c r="B159" s="196"/>
      <c r="C159" s="196"/>
      <c r="D159" s="127"/>
      <c r="E159" s="127"/>
      <c r="F159" s="197"/>
      <c r="G159" s="198"/>
      <c r="H159" s="90" t="s">
        <v>11</v>
      </c>
      <c r="I159" s="199">
        <f>SUM(I156:I158)</f>
        <v>0</v>
      </c>
      <c r="J159" s="199">
        <f>SUM(J156:J158)</f>
        <v>0</v>
      </c>
      <c r="K159" s="46"/>
      <c r="L159" s="45"/>
      <c r="N159" s="46"/>
    </row>
    <row r="160" spans="1:14" s="51" customFormat="1" ht="10.5">
      <c r="A160" s="45"/>
      <c r="B160" s="46"/>
      <c r="C160" s="46"/>
      <c r="D160" s="46"/>
      <c r="E160" s="130"/>
      <c r="F160" s="46"/>
      <c r="G160" s="46"/>
      <c r="H160" s="46"/>
      <c r="I160" s="46"/>
      <c r="J160" s="244" t="s">
        <v>6</v>
      </c>
      <c r="K160" s="244"/>
      <c r="L160" s="244"/>
      <c r="N160" s="46"/>
    </row>
    <row r="161" spans="1:14" s="51" customFormat="1" ht="10.5">
      <c r="A161" s="45"/>
      <c r="B161" s="46"/>
      <c r="C161" s="46"/>
      <c r="D161" s="46"/>
      <c r="E161" s="130"/>
      <c r="F161" s="46"/>
      <c r="G161" s="46"/>
      <c r="H161" s="46"/>
      <c r="I161" s="46"/>
      <c r="J161" s="245" t="s">
        <v>7</v>
      </c>
      <c r="K161" s="245"/>
      <c r="L161" s="245"/>
      <c r="N161" s="46"/>
    </row>
    <row r="162" spans="1:14" s="51" customFormat="1" ht="10.5">
      <c r="A162" s="45"/>
      <c r="B162" s="159" t="s">
        <v>162</v>
      </c>
      <c r="C162" s="46"/>
      <c r="D162" s="46"/>
      <c r="E162" s="46"/>
      <c r="F162" s="46"/>
      <c r="G162" s="46"/>
      <c r="H162" s="46"/>
      <c r="I162" s="46"/>
      <c r="J162" s="46"/>
      <c r="K162" s="45"/>
      <c r="L162" s="45"/>
      <c r="N162" s="46"/>
    </row>
    <row r="163" spans="1:14" s="51" customFormat="1" ht="39">
      <c r="A163" s="97" t="s">
        <v>112</v>
      </c>
      <c r="B163" s="185" t="s">
        <v>0</v>
      </c>
      <c r="C163" s="98" t="s">
        <v>9</v>
      </c>
      <c r="D163" s="98" t="s">
        <v>17</v>
      </c>
      <c r="E163" s="186" t="s">
        <v>1</v>
      </c>
      <c r="F163" s="160" t="s">
        <v>177</v>
      </c>
      <c r="G163" s="161" t="s">
        <v>5</v>
      </c>
      <c r="H163" s="98" t="s">
        <v>175</v>
      </c>
      <c r="I163" s="161" t="s">
        <v>3</v>
      </c>
      <c r="J163" s="161" t="s">
        <v>2</v>
      </c>
      <c r="K163" s="98" t="s">
        <v>74</v>
      </c>
      <c r="L163" s="98" t="s">
        <v>8</v>
      </c>
      <c r="N163" s="46"/>
    </row>
    <row r="164" spans="1:14" s="51" customFormat="1" ht="11.25">
      <c r="A164" s="67">
        <v>1</v>
      </c>
      <c r="B164" s="176" t="s">
        <v>168</v>
      </c>
      <c r="C164" s="195"/>
      <c r="D164" s="77" t="s">
        <v>169</v>
      </c>
      <c r="E164" s="77">
        <v>3</v>
      </c>
      <c r="F164" s="193"/>
      <c r="G164" s="43">
        <f>ROUND(F164*(1+H164),2)</f>
        <v>0</v>
      </c>
      <c r="H164" s="80">
        <v>0.08</v>
      </c>
      <c r="I164" s="43">
        <f>ROUND(F164*E164,2)</f>
        <v>0</v>
      </c>
      <c r="J164" s="43">
        <f>ROUND(I164*(1+H164),2)</f>
        <v>0</v>
      </c>
      <c r="K164" s="180"/>
      <c r="L164" s="180"/>
      <c r="N164" s="46"/>
    </row>
    <row r="165" spans="1:14" s="51" customFormat="1" ht="10.5">
      <c r="A165" s="45"/>
      <c r="B165" s="46"/>
      <c r="C165" s="46"/>
      <c r="D165" s="46"/>
      <c r="E165" s="130"/>
      <c r="F165" s="46"/>
      <c r="G165" s="46"/>
      <c r="H165" s="90" t="s">
        <v>11</v>
      </c>
      <c r="I165" s="199">
        <f>SUM(I162:I164)</f>
        <v>0</v>
      </c>
      <c r="J165" s="199">
        <f>SUM(J162:J164)</f>
        <v>0</v>
      </c>
      <c r="K165" s="45"/>
      <c r="L165" s="45"/>
      <c r="N165" s="46"/>
    </row>
    <row r="166" spans="1:14" s="51" customFormat="1" ht="10.5">
      <c r="A166" s="45"/>
      <c r="B166" s="46"/>
      <c r="C166" s="46"/>
      <c r="D166" s="46"/>
      <c r="E166" s="130"/>
      <c r="F166" s="46"/>
      <c r="G166" s="46"/>
      <c r="H166" s="191"/>
      <c r="I166" s="191"/>
      <c r="J166" s="244" t="s">
        <v>6</v>
      </c>
      <c r="K166" s="244"/>
      <c r="L166" s="244"/>
      <c r="N166" s="46"/>
    </row>
    <row r="167" spans="1:14" s="51" customFormat="1" ht="10.5">
      <c r="A167" s="45"/>
      <c r="B167" s="46"/>
      <c r="C167" s="46"/>
      <c r="D167" s="46"/>
      <c r="E167" s="130"/>
      <c r="F167" s="46"/>
      <c r="G167" s="46"/>
      <c r="H167" s="46"/>
      <c r="I167" s="46"/>
      <c r="J167" s="245" t="s">
        <v>7</v>
      </c>
      <c r="K167" s="245"/>
      <c r="L167" s="245"/>
      <c r="N167" s="46"/>
    </row>
    <row r="168" spans="1:14" s="51" customFormat="1" ht="10.5">
      <c r="A168" s="45"/>
      <c r="B168" s="46"/>
      <c r="C168" s="46"/>
      <c r="D168" s="46"/>
      <c r="E168" s="130"/>
      <c r="F168" s="46"/>
      <c r="G168" s="46"/>
      <c r="H168" s="46"/>
      <c r="I168" s="46"/>
      <c r="J168" s="46"/>
      <c r="K168" s="50"/>
      <c r="L168" s="50"/>
      <c r="N168" s="46"/>
    </row>
    <row r="169" spans="1:12" s="51" customFormat="1" ht="10.5">
      <c r="A169" s="45"/>
      <c r="B169" s="46"/>
      <c r="C169" s="47"/>
      <c r="D169" s="46"/>
      <c r="E169" s="48"/>
      <c r="F169" s="49"/>
      <c r="G169" s="201"/>
      <c r="H169" s="46"/>
      <c r="I169" s="50"/>
      <c r="J169" s="50"/>
      <c r="K169" s="202"/>
      <c r="L169" s="168"/>
    </row>
    <row r="170" spans="1:12" s="51" customFormat="1" ht="10.5">
      <c r="A170" s="45"/>
      <c r="B170" s="200" t="s">
        <v>21</v>
      </c>
      <c r="C170" s="98" t="s">
        <v>22</v>
      </c>
      <c r="D170" s="249" t="s">
        <v>23</v>
      </c>
      <c r="E170" s="250"/>
      <c r="F170" s="251"/>
      <c r="G170" s="201"/>
      <c r="H170" s="46"/>
      <c r="I170" s="50"/>
      <c r="J170" s="50"/>
      <c r="K170" s="202"/>
      <c r="L170" s="168"/>
    </row>
    <row r="171" spans="1:12" s="51" customFormat="1" ht="10.5">
      <c r="A171" s="45"/>
      <c r="B171" s="85" t="s">
        <v>24</v>
      </c>
      <c r="C171" s="205"/>
      <c r="D171" s="252"/>
      <c r="E171" s="253"/>
      <c r="F171" s="254"/>
      <c r="G171" s="201"/>
      <c r="H171" s="46"/>
      <c r="I171" s="50"/>
      <c r="J171" s="50"/>
      <c r="K171" s="202"/>
      <c r="L171" s="168"/>
    </row>
    <row r="172" spans="1:12" s="51" customFormat="1" ht="10.5">
      <c r="A172" s="45"/>
      <c r="B172" s="85" t="s">
        <v>12</v>
      </c>
      <c r="C172" s="206"/>
      <c r="D172" s="252"/>
      <c r="E172" s="253"/>
      <c r="F172" s="254"/>
      <c r="G172" s="201"/>
      <c r="I172" s="128"/>
      <c r="J172" s="128"/>
      <c r="K172" s="202"/>
      <c r="L172" s="168"/>
    </row>
    <row r="173" spans="1:12" s="51" customFormat="1" ht="10.5">
      <c r="A173" s="45"/>
      <c r="B173" s="85" t="s">
        <v>13</v>
      </c>
      <c r="C173" s="206"/>
      <c r="D173" s="252"/>
      <c r="E173" s="253"/>
      <c r="F173" s="254"/>
      <c r="G173" s="201"/>
      <c r="H173" s="46"/>
      <c r="I173" s="50"/>
      <c r="J173" s="50"/>
      <c r="K173" s="202"/>
      <c r="L173" s="168"/>
    </row>
    <row r="174" spans="1:12" s="51" customFormat="1" ht="10.5">
      <c r="A174" s="45"/>
      <c r="B174" s="85" t="s">
        <v>14</v>
      </c>
      <c r="C174" s="206"/>
      <c r="D174" s="252"/>
      <c r="E174" s="253"/>
      <c r="F174" s="254"/>
      <c r="G174" s="201"/>
      <c r="H174" s="45"/>
      <c r="I174" s="50"/>
      <c r="J174" s="50"/>
      <c r="K174" s="202"/>
      <c r="L174" s="168"/>
    </row>
    <row r="175" spans="1:12" s="51" customFormat="1" ht="10.5">
      <c r="A175" s="45"/>
      <c r="B175" s="85" t="s">
        <v>15</v>
      </c>
      <c r="C175" s="206"/>
      <c r="D175" s="252"/>
      <c r="E175" s="253"/>
      <c r="F175" s="254"/>
      <c r="G175" s="201"/>
      <c r="H175" s="45"/>
      <c r="I175" s="50"/>
      <c r="J175" s="50"/>
      <c r="K175" s="202"/>
      <c r="L175" s="168"/>
    </row>
    <row r="176" spans="1:12" s="51" customFormat="1" ht="10.5">
      <c r="A176" s="45"/>
      <c r="B176" s="85" t="s">
        <v>18</v>
      </c>
      <c r="C176" s="206"/>
      <c r="D176" s="252"/>
      <c r="E176" s="253"/>
      <c r="F176" s="254"/>
      <c r="G176" s="201"/>
      <c r="H176" s="45"/>
      <c r="I176" s="50"/>
      <c r="J176" s="50"/>
      <c r="K176" s="202"/>
      <c r="L176" s="168"/>
    </row>
    <row r="177" spans="1:12" s="51" customFormat="1" ht="10.5">
      <c r="A177" s="47"/>
      <c r="B177" s="85" t="s">
        <v>19</v>
      </c>
      <c r="C177" s="207"/>
      <c r="D177" s="252"/>
      <c r="E177" s="253"/>
      <c r="F177" s="254"/>
      <c r="G177" s="201"/>
      <c r="H177" s="45"/>
      <c r="I177" s="50"/>
      <c r="J177" s="50"/>
      <c r="K177" s="202"/>
      <c r="L177" s="168"/>
    </row>
    <row r="178" spans="1:12" s="51" customFormat="1" ht="10.5">
      <c r="A178" s="47"/>
      <c r="B178" s="85" t="s">
        <v>80</v>
      </c>
      <c r="C178" s="207"/>
      <c r="D178" s="252"/>
      <c r="E178" s="253"/>
      <c r="F178" s="254"/>
      <c r="G178" s="201"/>
      <c r="H178" s="45"/>
      <c r="I178" s="50"/>
      <c r="J178" s="50"/>
      <c r="K178" s="202"/>
      <c r="L178" s="168"/>
    </row>
    <row r="179" spans="1:12" s="51" customFormat="1" ht="10.5">
      <c r="A179" s="47"/>
      <c r="B179" s="85" t="s">
        <v>81</v>
      </c>
      <c r="C179" s="207"/>
      <c r="D179" s="252"/>
      <c r="E179" s="253"/>
      <c r="F179" s="254"/>
      <c r="G179" s="201"/>
      <c r="H179" s="45"/>
      <c r="I179" s="50"/>
      <c r="J179" s="50"/>
      <c r="K179" s="202"/>
      <c r="L179" s="168"/>
    </row>
    <row r="180" spans="1:12" s="51" customFormat="1" ht="10.5">
      <c r="A180" s="45"/>
      <c r="B180" s="85" t="s">
        <v>82</v>
      </c>
      <c r="C180" s="207"/>
      <c r="D180" s="252"/>
      <c r="E180" s="253"/>
      <c r="F180" s="254"/>
      <c r="G180" s="201"/>
      <c r="H180" s="45"/>
      <c r="I180" s="50"/>
      <c r="J180" s="50"/>
      <c r="K180" s="202"/>
      <c r="L180" s="168"/>
    </row>
    <row r="181" spans="1:12" s="51" customFormat="1" ht="10.5">
      <c r="A181" s="45"/>
      <c r="B181" s="85" t="s">
        <v>83</v>
      </c>
      <c r="C181" s="207"/>
      <c r="D181" s="252"/>
      <c r="E181" s="253"/>
      <c r="F181" s="254"/>
      <c r="G181" s="46"/>
      <c r="H181" s="159"/>
      <c r="I181" s="50"/>
      <c r="J181" s="50"/>
      <c r="K181" s="202"/>
      <c r="L181" s="168"/>
    </row>
    <row r="182" spans="1:14" s="51" customFormat="1" ht="10.5">
      <c r="A182" s="45"/>
      <c r="B182" s="85" t="s">
        <v>84</v>
      </c>
      <c r="C182" s="207"/>
      <c r="D182" s="252"/>
      <c r="E182" s="253"/>
      <c r="F182" s="254"/>
      <c r="G182" s="46"/>
      <c r="H182" s="46"/>
      <c r="I182" s="46"/>
      <c r="J182" s="46"/>
      <c r="K182" s="50"/>
      <c r="L182" s="50"/>
      <c r="N182" s="46"/>
    </row>
    <row r="183" spans="1:14" s="51" customFormat="1" ht="10.5">
      <c r="A183" s="45"/>
      <c r="B183" s="203" t="s">
        <v>20</v>
      </c>
      <c r="C183" s="208">
        <v>0</v>
      </c>
      <c r="D183" s="255">
        <v>0</v>
      </c>
      <c r="E183" s="256"/>
      <c r="F183" s="257"/>
      <c r="G183" s="46"/>
      <c r="H183" s="46"/>
      <c r="I183" s="46"/>
      <c r="J183" s="46"/>
      <c r="K183" s="50"/>
      <c r="L183" s="50"/>
      <c r="N183" s="46"/>
    </row>
    <row r="184" spans="1:14" s="51" customFormat="1" ht="10.5">
      <c r="A184" s="45"/>
      <c r="B184" s="46"/>
      <c r="C184" s="47"/>
      <c r="D184" s="46"/>
      <c r="E184" s="48"/>
      <c r="F184" s="49"/>
      <c r="G184" s="46"/>
      <c r="H184" s="46"/>
      <c r="I184" s="46"/>
      <c r="J184" s="46"/>
      <c r="K184" s="50"/>
      <c r="L184" s="50"/>
      <c r="N184" s="46"/>
    </row>
    <row r="185" spans="1:14" s="51" customFormat="1" ht="10.5">
      <c r="A185" s="45"/>
      <c r="B185" s="46"/>
      <c r="C185" s="47"/>
      <c r="D185" s="46"/>
      <c r="E185" s="48"/>
      <c r="F185" s="49"/>
      <c r="G185" s="159"/>
      <c r="H185" s="159"/>
      <c r="I185" s="46"/>
      <c r="J185" s="46"/>
      <c r="K185" s="50"/>
      <c r="L185" s="50"/>
      <c r="N185" s="46"/>
    </row>
    <row r="186" spans="1:10" s="51" customFormat="1" ht="10.5">
      <c r="A186" s="45"/>
      <c r="B186" s="46"/>
      <c r="C186" s="47"/>
      <c r="D186" s="46"/>
      <c r="E186" s="48"/>
      <c r="F186" s="49"/>
      <c r="G186" s="50"/>
      <c r="H186" s="50"/>
      <c r="J186" s="46"/>
    </row>
    <row r="187" spans="1:10" s="51" customFormat="1" ht="10.5">
      <c r="A187" s="45"/>
      <c r="B187" s="46"/>
      <c r="C187" s="47"/>
      <c r="D187" s="46"/>
      <c r="E187" s="48"/>
      <c r="F187" s="49"/>
      <c r="G187" s="50"/>
      <c r="H187" s="50"/>
      <c r="J187" s="46"/>
    </row>
    <row r="188" spans="1:10" s="51" customFormat="1" ht="10.5">
      <c r="A188" s="45"/>
      <c r="B188" s="86"/>
      <c r="C188" s="46"/>
      <c r="D188" s="46"/>
      <c r="E188" s="182"/>
      <c r="F188" s="182"/>
      <c r="G188" s="50"/>
      <c r="H188" s="50"/>
      <c r="J188" s="46"/>
    </row>
    <row r="189" spans="3:13" ht="10.5">
      <c r="C189" s="46"/>
      <c r="E189" s="46"/>
      <c r="F189" s="46"/>
      <c r="G189" s="50"/>
      <c r="H189" s="50"/>
      <c r="I189" s="51"/>
      <c r="K189" s="46"/>
      <c r="L189" s="46"/>
      <c r="M189" s="46"/>
    </row>
    <row r="190" spans="1:10" s="51" customFormat="1" ht="10.5">
      <c r="A190" s="47"/>
      <c r="B190" s="46"/>
      <c r="C190" s="46"/>
      <c r="D190" s="46"/>
      <c r="E190" s="46"/>
      <c r="F190" s="46"/>
      <c r="G190" s="204"/>
      <c r="H190" s="145"/>
      <c r="J190" s="46"/>
    </row>
    <row r="191" spans="1:10" s="51" customFormat="1" ht="10.5">
      <c r="A191" s="45"/>
      <c r="B191" s="46"/>
      <c r="C191" s="46"/>
      <c r="D191" s="46"/>
      <c r="E191" s="46"/>
      <c r="F191" s="46"/>
      <c r="G191" s="50"/>
      <c r="H191" s="50"/>
      <c r="J191" s="46"/>
    </row>
    <row r="192" spans="1:10" s="51" customFormat="1" ht="10.5">
      <c r="A192" s="45"/>
      <c r="B192" s="46"/>
      <c r="C192" s="89"/>
      <c r="D192" s="181"/>
      <c r="E192" s="46"/>
      <c r="F192" s="46"/>
      <c r="G192" s="50"/>
      <c r="H192" s="50"/>
      <c r="J192" s="46"/>
    </row>
    <row r="193" spans="3:13" ht="10.5">
      <c r="C193" s="46"/>
      <c r="D193" s="191"/>
      <c r="E193" s="46"/>
      <c r="F193" s="46"/>
      <c r="G193" s="50"/>
      <c r="H193" s="50"/>
      <c r="I193" s="51"/>
      <c r="K193" s="46"/>
      <c r="L193" s="46"/>
      <c r="M193" s="46"/>
    </row>
    <row r="194" spans="3:13" ht="10.5">
      <c r="C194" s="46"/>
      <c r="E194" s="46"/>
      <c r="F194" s="46"/>
      <c r="G194" s="50"/>
      <c r="H194" s="50"/>
      <c r="I194" s="51"/>
      <c r="K194" s="46"/>
      <c r="L194" s="46"/>
      <c r="M194" s="46"/>
    </row>
    <row r="195" spans="3:13" ht="10.5">
      <c r="C195" s="46"/>
      <c r="E195" s="46"/>
      <c r="F195" s="46"/>
      <c r="G195" s="50"/>
      <c r="H195" s="50"/>
      <c r="I195" s="51"/>
      <c r="K195" s="46"/>
      <c r="L195" s="46"/>
      <c r="M195" s="46"/>
    </row>
    <row r="196" spans="3:13" ht="10.5">
      <c r="C196" s="46"/>
      <c r="E196" s="46"/>
      <c r="F196" s="46"/>
      <c r="K196" s="46"/>
      <c r="L196" s="46"/>
      <c r="M196" s="46"/>
    </row>
    <row r="197" spans="3:13" ht="10.5">
      <c r="C197" s="46"/>
      <c r="E197" s="46"/>
      <c r="F197" s="46"/>
      <c r="G197" s="50"/>
      <c r="H197" s="50"/>
      <c r="I197" s="51"/>
      <c r="K197" s="46"/>
      <c r="L197" s="46"/>
      <c r="M197" s="46"/>
    </row>
    <row r="198" spans="3:6" ht="10.5">
      <c r="C198" s="50"/>
      <c r="D198" s="50"/>
      <c r="E198" s="51"/>
      <c r="F198" s="46"/>
    </row>
    <row r="199" spans="3:6" ht="10.5">
      <c r="C199" s="46"/>
      <c r="E199" s="46"/>
      <c r="F199" s="46"/>
    </row>
  </sheetData>
  <sheetProtection/>
  <mergeCells count="64">
    <mergeCell ref="D180:F180"/>
    <mergeCell ref="D181:F181"/>
    <mergeCell ref="D182:F182"/>
    <mergeCell ref="D183:F183"/>
    <mergeCell ref="D174:F174"/>
    <mergeCell ref="D175:F175"/>
    <mergeCell ref="D176:F176"/>
    <mergeCell ref="D177:F177"/>
    <mergeCell ref="D178:F178"/>
    <mergeCell ref="D179:F179"/>
    <mergeCell ref="J166:L166"/>
    <mergeCell ref="J167:L167"/>
    <mergeCell ref="D170:F170"/>
    <mergeCell ref="D171:F171"/>
    <mergeCell ref="D172:F172"/>
    <mergeCell ref="D173:F173"/>
    <mergeCell ref="J147:L147"/>
    <mergeCell ref="J152:L152"/>
    <mergeCell ref="J153:L153"/>
    <mergeCell ref="J160:L160"/>
    <mergeCell ref="J161:L161"/>
    <mergeCell ref="J125:L125"/>
    <mergeCell ref="J137:L137"/>
    <mergeCell ref="B141:B144"/>
    <mergeCell ref="J146:L146"/>
    <mergeCell ref="B95:H97"/>
    <mergeCell ref="B101:B103"/>
    <mergeCell ref="B104:B105"/>
    <mergeCell ref="J108:L108"/>
    <mergeCell ref="B111:B117"/>
    <mergeCell ref="H86:H92"/>
    <mergeCell ref="I86:I92"/>
    <mergeCell ref="J86:J92"/>
    <mergeCell ref="M86:M92"/>
    <mergeCell ref="B86:B92"/>
    <mergeCell ref="D86:D92"/>
    <mergeCell ref="E86:E92"/>
    <mergeCell ref="F86:F92"/>
    <mergeCell ref="G86:G92"/>
    <mergeCell ref="E72:E78"/>
    <mergeCell ref="F72:F78"/>
    <mergeCell ref="G79:G85"/>
    <mergeCell ref="H79:H85"/>
    <mergeCell ref="I79:I85"/>
    <mergeCell ref="J79:J85"/>
    <mergeCell ref="I72:I78"/>
    <mergeCell ref="J72:J78"/>
    <mergeCell ref="G72:G78"/>
    <mergeCell ref="B56:B62"/>
    <mergeCell ref="I1:J2"/>
    <mergeCell ref="B11:B12"/>
    <mergeCell ref="B79:B85"/>
    <mergeCell ref="D79:D85"/>
    <mergeCell ref="E79:E85"/>
    <mergeCell ref="F79:F85"/>
    <mergeCell ref="B65:B66"/>
    <mergeCell ref="B72:B78"/>
    <mergeCell ref="D72:D78"/>
    <mergeCell ref="M12:N12"/>
    <mergeCell ref="B16:B17"/>
    <mergeCell ref="B20:H21"/>
    <mergeCell ref="B26:B27"/>
    <mergeCell ref="B32:H34"/>
    <mergeCell ref="B46:B55"/>
  </mergeCells>
  <dataValidations count="1">
    <dataValidation type="list" allowBlank="1" showInputMessage="1" showErrorMessage="1" sqref="H7:H18 H37:H39 H24:H30 H86 H72:H79 H46:H66 H93 H111 H157:H158 H100:H105 H164">
      <formula1>stawkaVAT</formula1>
    </dataValidation>
  </dataValidations>
  <printOptions/>
  <pageMargins left="0.15748031496062992" right="0.15748031496062992" top="0.3937007874015748" bottom="0.3937007874015748" header="0" footer="0"/>
  <pageSetup fitToHeight="0" fitToWidth="1" horizontalDpi="600" verticalDpi="600" orientation="landscape" paperSize="9" scale="7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Q29"/>
  <sheetViews>
    <sheetView zoomScalePageLayoutView="0" workbookViewId="0" topLeftCell="A1">
      <selection activeCell="F9" sqref="F9"/>
    </sheetView>
  </sheetViews>
  <sheetFormatPr defaultColWidth="9.140625" defaultRowHeight="12.75"/>
  <cols>
    <col min="1" max="1" width="10.421875" style="0" customWidth="1"/>
  </cols>
  <sheetData>
    <row r="2" ht="39" customHeight="1">
      <c r="A2" s="2" t="s">
        <v>4</v>
      </c>
    </row>
    <row r="3" ht="12.75">
      <c r="A3" s="1"/>
    </row>
    <row r="4" ht="12.75">
      <c r="A4" s="3">
        <v>0</v>
      </c>
    </row>
    <row r="5" ht="12.75">
      <c r="A5" s="3">
        <v>0.03</v>
      </c>
    </row>
    <row r="6" ht="12.75">
      <c r="A6" s="3">
        <v>0.08</v>
      </c>
    </row>
    <row r="7" ht="12.75">
      <c r="A7" s="3">
        <v>0.23</v>
      </c>
    </row>
    <row r="11" ht="12" customHeight="1"/>
    <row r="12" spans="1:12" s="4" customFormat="1" ht="10.5" hidden="1">
      <c r="A12" s="16"/>
      <c r="E12" s="20"/>
      <c r="I12" s="9"/>
      <c r="J12" s="42"/>
      <c r="K12" s="42"/>
      <c r="L12" s="42"/>
    </row>
    <row r="13" spans="1:14" s="4" customFormat="1" ht="37.5" customHeight="1">
      <c r="A13" s="5"/>
      <c r="B13" s="26" t="s">
        <v>167</v>
      </c>
      <c r="C13" s="14"/>
      <c r="D13" s="5"/>
      <c r="E13" s="28"/>
      <c r="F13" s="25"/>
      <c r="G13" s="9"/>
      <c r="H13" s="9"/>
      <c r="K13" s="6"/>
      <c r="L13" s="6"/>
      <c r="M13" s="5"/>
      <c r="N13" s="5"/>
    </row>
    <row r="14" spans="1:15" s="4" customFormat="1" ht="39">
      <c r="A14" s="17" t="s">
        <v>112</v>
      </c>
      <c r="B14" s="29" t="s">
        <v>0</v>
      </c>
      <c r="C14" s="18" t="s">
        <v>9</v>
      </c>
      <c r="D14" s="18" t="s">
        <v>17</v>
      </c>
      <c r="E14" s="30" t="s">
        <v>1</v>
      </c>
      <c r="F14" s="21" t="s">
        <v>72</v>
      </c>
      <c r="G14" s="22" t="s">
        <v>5</v>
      </c>
      <c r="H14" s="18" t="s">
        <v>73</v>
      </c>
      <c r="I14" s="22" t="s">
        <v>3</v>
      </c>
      <c r="J14" s="22" t="s">
        <v>2</v>
      </c>
      <c r="K14" s="18" t="s">
        <v>74</v>
      </c>
      <c r="L14" s="18" t="s">
        <v>8</v>
      </c>
      <c r="M14" s="7" t="s">
        <v>26</v>
      </c>
      <c r="N14" s="7" t="s">
        <v>27</v>
      </c>
      <c r="O14" s="23" t="s">
        <v>57</v>
      </c>
    </row>
    <row r="15" spans="1:17" s="4" customFormat="1" ht="409.5">
      <c r="A15" s="8">
        <v>1</v>
      </c>
      <c r="B15" s="38" t="s">
        <v>87</v>
      </c>
      <c r="C15" s="24"/>
      <c r="D15" s="10" t="s">
        <v>25</v>
      </c>
      <c r="E15" s="10">
        <v>40</v>
      </c>
      <c r="F15" s="31"/>
      <c r="G15" s="11">
        <f aca="true" t="shared" si="0" ref="G15:G23">ROUND(F15*(1+H15),2)</f>
        <v>0</v>
      </c>
      <c r="H15" s="12">
        <v>0.08</v>
      </c>
      <c r="I15" s="11">
        <f aca="true" t="shared" si="1" ref="I15:I23">(ROUND(F15*E15,2))</f>
        <v>0</v>
      </c>
      <c r="J15" s="11">
        <f aca="true" t="shared" si="2" ref="J15:J23">ROUND(I15*(1+H15),2)</f>
        <v>0</v>
      </c>
      <c r="K15" s="27"/>
      <c r="L15" s="27"/>
      <c r="M15" s="32"/>
      <c r="N15" s="32"/>
      <c r="O15" s="258" t="s">
        <v>158</v>
      </c>
      <c r="P15" s="39" t="s">
        <v>101</v>
      </c>
      <c r="Q15" s="39"/>
    </row>
    <row r="16" spans="1:15" s="4" customFormat="1" ht="409.5">
      <c r="A16" s="8">
        <v>2</v>
      </c>
      <c r="B16" s="38" t="s">
        <v>88</v>
      </c>
      <c r="C16" s="24"/>
      <c r="D16" s="10" t="s">
        <v>25</v>
      </c>
      <c r="E16" s="10">
        <v>40</v>
      </c>
      <c r="F16" s="31"/>
      <c r="G16" s="11">
        <f t="shared" si="0"/>
        <v>0</v>
      </c>
      <c r="H16" s="12">
        <v>0.08</v>
      </c>
      <c r="I16" s="11">
        <f t="shared" si="1"/>
        <v>0</v>
      </c>
      <c r="J16" s="11">
        <f t="shared" si="2"/>
        <v>0</v>
      </c>
      <c r="K16" s="27"/>
      <c r="L16" s="27"/>
      <c r="M16" s="32"/>
      <c r="N16" s="32"/>
      <c r="O16" s="259"/>
    </row>
    <row r="17" spans="1:15" s="4" customFormat="1" ht="409.5">
      <c r="A17" s="8">
        <v>3</v>
      </c>
      <c r="B17" s="38" t="s">
        <v>89</v>
      </c>
      <c r="C17" s="24"/>
      <c r="D17" s="10" t="s">
        <v>25</v>
      </c>
      <c r="E17" s="10">
        <v>40</v>
      </c>
      <c r="F17" s="31"/>
      <c r="G17" s="11">
        <f t="shared" si="0"/>
        <v>0</v>
      </c>
      <c r="H17" s="12">
        <v>0.08</v>
      </c>
      <c r="I17" s="11">
        <f t="shared" si="1"/>
        <v>0</v>
      </c>
      <c r="J17" s="11">
        <f t="shared" si="2"/>
        <v>0</v>
      </c>
      <c r="K17" s="27"/>
      <c r="L17" s="27"/>
      <c r="M17" s="32"/>
      <c r="N17" s="32"/>
      <c r="O17" s="259"/>
    </row>
    <row r="18" spans="1:15" s="4" customFormat="1" ht="241.5">
      <c r="A18" s="8">
        <v>4</v>
      </c>
      <c r="B18" s="38" t="s">
        <v>90</v>
      </c>
      <c r="C18" s="24"/>
      <c r="D18" s="10" t="s">
        <v>25</v>
      </c>
      <c r="E18" s="10">
        <v>40</v>
      </c>
      <c r="F18" s="31"/>
      <c r="G18" s="11">
        <f t="shared" si="0"/>
        <v>0</v>
      </c>
      <c r="H18" s="12">
        <v>0.08</v>
      </c>
      <c r="I18" s="11">
        <f t="shared" si="1"/>
        <v>0</v>
      </c>
      <c r="J18" s="11">
        <f t="shared" si="2"/>
        <v>0</v>
      </c>
      <c r="K18" s="27"/>
      <c r="L18" s="27"/>
      <c r="M18" s="32"/>
      <c r="N18" s="32"/>
      <c r="O18" s="259"/>
    </row>
    <row r="19" spans="1:15" s="4" customFormat="1" ht="241.5">
      <c r="A19" s="8">
        <v>5</v>
      </c>
      <c r="B19" s="38" t="s">
        <v>91</v>
      </c>
      <c r="C19" s="24"/>
      <c r="D19" s="10" t="s">
        <v>25</v>
      </c>
      <c r="E19" s="10">
        <v>10</v>
      </c>
      <c r="F19" s="31"/>
      <c r="G19" s="11">
        <f t="shared" si="0"/>
        <v>0</v>
      </c>
      <c r="H19" s="12">
        <v>0.08</v>
      </c>
      <c r="I19" s="11">
        <f t="shared" si="1"/>
        <v>0</v>
      </c>
      <c r="J19" s="11">
        <f t="shared" si="2"/>
        <v>0</v>
      </c>
      <c r="K19" s="27"/>
      <c r="L19" s="27"/>
      <c r="M19" s="32"/>
      <c r="N19" s="32"/>
      <c r="O19" s="259"/>
    </row>
    <row r="20" spans="1:15" s="4" customFormat="1" ht="241.5">
      <c r="A20" s="8"/>
      <c r="B20" s="24" t="s">
        <v>92</v>
      </c>
      <c r="C20" s="24"/>
      <c r="D20" s="10" t="s">
        <v>25</v>
      </c>
      <c r="E20" s="10">
        <v>10</v>
      </c>
      <c r="F20" s="31"/>
      <c r="G20" s="11">
        <f t="shared" si="0"/>
        <v>0</v>
      </c>
      <c r="H20" s="12">
        <v>0.08</v>
      </c>
      <c r="I20" s="11">
        <f t="shared" si="1"/>
        <v>0</v>
      </c>
      <c r="J20" s="11">
        <f t="shared" si="2"/>
        <v>0</v>
      </c>
      <c r="K20" s="27"/>
      <c r="L20" s="27"/>
      <c r="M20" s="32"/>
      <c r="N20" s="32"/>
      <c r="O20" s="259"/>
    </row>
    <row r="21" spans="1:15" s="4" customFormat="1" ht="105">
      <c r="A21" s="8">
        <v>6</v>
      </c>
      <c r="B21" s="38" t="s">
        <v>93</v>
      </c>
      <c r="C21" s="24"/>
      <c r="D21" s="10" t="s">
        <v>25</v>
      </c>
      <c r="E21" s="10">
        <v>20</v>
      </c>
      <c r="F21" s="31"/>
      <c r="G21" s="11">
        <f t="shared" si="0"/>
        <v>0</v>
      </c>
      <c r="H21" s="12">
        <v>0.08</v>
      </c>
      <c r="I21" s="11">
        <f t="shared" si="1"/>
        <v>0</v>
      </c>
      <c r="J21" s="11">
        <f t="shared" si="2"/>
        <v>0</v>
      </c>
      <c r="K21" s="27"/>
      <c r="L21" s="27"/>
      <c r="M21" s="32"/>
      <c r="N21" s="32"/>
      <c r="O21" s="259"/>
    </row>
    <row r="22" spans="1:15" s="4" customFormat="1" ht="84">
      <c r="A22" s="8">
        <v>7</v>
      </c>
      <c r="B22" s="24" t="s">
        <v>94</v>
      </c>
      <c r="C22" s="24"/>
      <c r="D22" s="7" t="s">
        <v>95</v>
      </c>
      <c r="E22" s="10">
        <v>100</v>
      </c>
      <c r="F22" s="31"/>
      <c r="G22" s="11">
        <f t="shared" si="0"/>
        <v>0</v>
      </c>
      <c r="H22" s="12">
        <v>0.08</v>
      </c>
      <c r="I22" s="11">
        <f t="shared" si="1"/>
        <v>0</v>
      </c>
      <c r="J22" s="11">
        <f t="shared" si="2"/>
        <v>0</v>
      </c>
      <c r="K22" s="27"/>
      <c r="L22" s="27"/>
      <c r="M22" s="32"/>
      <c r="N22" s="32"/>
      <c r="O22" s="259"/>
    </row>
    <row r="23" spans="1:15" s="4" customFormat="1" ht="84">
      <c r="A23" s="8">
        <v>8</v>
      </c>
      <c r="B23" s="24" t="s">
        <v>96</v>
      </c>
      <c r="C23" s="24"/>
      <c r="D23" s="7" t="s">
        <v>97</v>
      </c>
      <c r="E23" s="10">
        <v>80</v>
      </c>
      <c r="F23" s="31"/>
      <c r="G23" s="11">
        <f t="shared" si="0"/>
        <v>0</v>
      </c>
      <c r="H23" s="12">
        <v>0.08</v>
      </c>
      <c r="I23" s="11">
        <f t="shared" si="1"/>
        <v>0</v>
      </c>
      <c r="J23" s="11">
        <f t="shared" si="2"/>
        <v>0</v>
      </c>
      <c r="K23" s="27"/>
      <c r="L23" s="27"/>
      <c r="M23" s="32"/>
      <c r="N23" s="32"/>
      <c r="O23" s="260"/>
    </row>
    <row r="24" spans="1:12" s="4" customFormat="1" ht="10.5">
      <c r="A24" s="13"/>
      <c r="B24" s="33"/>
      <c r="C24" s="33"/>
      <c r="D24" s="19"/>
      <c r="E24" s="19"/>
      <c r="F24" s="34"/>
      <c r="G24" s="35"/>
      <c r="H24" s="36" t="s">
        <v>11</v>
      </c>
      <c r="I24" s="37">
        <f>SUM(I15:I23)</f>
        <v>0</v>
      </c>
      <c r="J24" s="37">
        <f>SUM(J15:J23)</f>
        <v>0</v>
      </c>
      <c r="K24" s="16"/>
      <c r="L24" s="16"/>
    </row>
    <row r="25" spans="1:12" s="4" customFormat="1" ht="10.5">
      <c r="A25" s="41" t="s">
        <v>100</v>
      </c>
      <c r="K25" s="16"/>
      <c r="L25" s="16"/>
    </row>
    <row r="26" spans="1:12" s="4" customFormat="1" ht="241.5">
      <c r="A26" s="16"/>
      <c r="B26" s="40" t="s">
        <v>98</v>
      </c>
      <c r="K26" s="16"/>
      <c r="L26" s="16"/>
    </row>
    <row r="27" spans="1:12" s="4" customFormat="1" ht="10.5">
      <c r="A27" s="16"/>
      <c r="B27" s="15"/>
      <c r="K27" s="16"/>
      <c r="L27" s="16"/>
    </row>
    <row r="28" spans="1:12" s="4" customFormat="1" ht="205.5">
      <c r="A28" s="16"/>
      <c r="B28" s="15" t="s">
        <v>99</v>
      </c>
      <c r="K28" s="16"/>
      <c r="L28" s="16"/>
    </row>
    <row r="29" spans="1:12" s="4" customFormat="1" ht="10.5">
      <c r="A29" s="16"/>
      <c r="K29" s="16"/>
      <c r="L29" s="16"/>
    </row>
  </sheetData>
  <sheetProtection/>
  <mergeCells count="1">
    <mergeCell ref="O15:O23"/>
  </mergeCells>
  <dataValidations count="1">
    <dataValidation type="list" allowBlank="1" showInputMessage="1" showErrorMessage="1" sqref="H15:H23">
      <formula1>stawkaVAT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Sidor</dc:creator>
  <cp:keywords/>
  <dc:description/>
  <cp:lastModifiedBy>Nyrek-Koczkodaj Anna</cp:lastModifiedBy>
  <cp:lastPrinted>2018-05-17T08:47:19Z</cp:lastPrinted>
  <dcterms:created xsi:type="dcterms:W3CDTF">2007-10-11T07:13:52Z</dcterms:created>
  <dcterms:modified xsi:type="dcterms:W3CDTF">2018-05-17T08:47:27Z</dcterms:modified>
  <cp:category/>
  <cp:version/>
  <cp:contentType/>
  <cp:contentStatus/>
</cp:coreProperties>
</file>